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bis.bashtel.ru\deps\OUZ\01. ОУЗ\2017\Запрос котировок\8. Август\Материалы для пожарной сигнализации\Закупочная\"/>
    </mc:Choice>
  </mc:AlternateContent>
  <bookViews>
    <workbookView xWindow="240" yWindow="30" windowWidth="19440" windowHeight="10110"/>
  </bookViews>
  <sheets>
    <sheet name="Лист1" sheetId="1" r:id="rId1"/>
    <sheet name="XLR_NoRangeSheet" sheetId="2" state="veryHidden" r:id="rId2"/>
  </sheets>
  <definedNames>
    <definedName name="Query1">Лист1!$A$7:$AE$56</definedName>
    <definedName name="Query2_ADRES" hidden="1">XLR_NoRangeSheet!$C$6</definedName>
    <definedName name="Query2_EMAIL" hidden="1">XLR_NoRangeSheet!$H$6</definedName>
    <definedName name="Query2_KURATOR" hidden="1">XLR_NoRangeSheet!$F$6</definedName>
    <definedName name="Query2_NAME_LOTA" hidden="1">XLR_NoRangeSheet!$E$6</definedName>
    <definedName name="Query2_NLOTA" hidden="1">XLR_NoRangeSheet!$B$6</definedName>
    <definedName name="Query2_NOTE" hidden="1">XLR_NoRangeSheet!$J$6</definedName>
    <definedName name="Query2_NPO" hidden="1">XLR_NoRangeSheet!$I$6</definedName>
    <definedName name="Query2_PRIL_NOMER" hidden="1">XLR_NoRangeSheet!$S$6</definedName>
    <definedName name="Query2_SROK" hidden="1">XLR_NoRangeSheet!$K$6</definedName>
    <definedName name="Query2_TEL" hidden="1">XLR_NoRangeSheet!$G$6</definedName>
    <definedName name="Query2_TIP" hidden="1">XLR_NoRangeSheet!$Q$6</definedName>
    <definedName name="Query2_TIPNAME" hidden="1">XLR_NoRangeSheet!$R$6</definedName>
    <definedName name="Query2_UA2" hidden="1">XLR_NoRangeSheet!$O$6</definedName>
    <definedName name="Query2_UA2NAME" hidden="1">XLR_NoRangeSheet!$P$6</definedName>
    <definedName name="Query2_USERE" hidden="1">XLR_NoRangeSheet!$N$6</definedName>
    <definedName name="Query2_USERN" hidden="1">XLR_NoRangeSheet!$L$6</definedName>
    <definedName name="Query2_USERT" hidden="1">XLR_NoRangeSheet!$M$6</definedName>
    <definedName name="Query2_VCODE" hidden="1">XLR_NoRangeSheet!$D$6</definedName>
    <definedName name="Query3">Лист1!#REF!</definedName>
    <definedName name="XLR_ERRNAMESTR" hidden="1">XLR_NoRangeSheet!$B$5</definedName>
    <definedName name="XLR_VERSION" hidden="1">XLR_NoRangeSheet!$A$5</definedName>
    <definedName name="_xlnm.Print_Area" localSheetId="0">Лист1!$A$1:$P$66</definedName>
  </definedNames>
  <calcPr calcId="152511" refMode="R1C1"/>
</workbook>
</file>

<file path=xl/calcChain.xml><?xml version="1.0" encoding="utf-8"?>
<calcChain xmlns="http://schemas.openxmlformats.org/spreadsheetml/2006/main">
  <c r="K55" i="1" l="1"/>
  <c r="J55" i="1"/>
  <c r="L55" i="1" s="1"/>
  <c r="L54" i="1"/>
  <c r="K54" i="1"/>
  <c r="J54" i="1"/>
  <c r="L53" i="1"/>
  <c r="K53" i="1"/>
  <c r="J53" i="1"/>
  <c r="K52" i="1"/>
  <c r="J52" i="1"/>
  <c r="L52" i="1" s="1"/>
  <c r="K51" i="1"/>
  <c r="J51" i="1"/>
  <c r="L51" i="1" s="1"/>
  <c r="L50" i="1"/>
  <c r="K50" i="1"/>
  <c r="J50" i="1"/>
  <c r="L49" i="1"/>
  <c r="K49" i="1"/>
  <c r="J49" i="1"/>
  <c r="K48" i="1"/>
  <c r="J48" i="1"/>
  <c r="L48" i="1" s="1"/>
  <c r="K47" i="1"/>
  <c r="J47" i="1"/>
  <c r="L47" i="1" s="1"/>
  <c r="L46" i="1"/>
  <c r="K46" i="1"/>
  <c r="J46" i="1"/>
  <c r="L45" i="1"/>
  <c r="K45" i="1"/>
  <c r="J45" i="1"/>
  <c r="K44" i="1"/>
  <c r="J44" i="1"/>
  <c r="L44" i="1" s="1"/>
  <c r="K43" i="1"/>
  <c r="J43" i="1"/>
  <c r="L43" i="1" s="1"/>
  <c r="L42" i="1"/>
  <c r="K42" i="1"/>
  <c r="J42" i="1"/>
  <c r="L41" i="1"/>
  <c r="K41" i="1"/>
  <c r="J41" i="1"/>
  <c r="K40" i="1"/>
  <c r="J40" i="1"/>
  <c r="L40" i="1" s="1"/>
  <c r="K39" i="1"/>
  <c r="J39" i="1"/>
  <c r="L39" i="1" s="1"/>
  <c r="L38" i="1"/>
  <c r="K38" i="1"/>
  <c r="J38" i="1"/>
  <c r="L37" i="1"/>
  <c r="K37" i="1"/>
  <c r="J37" i="1"/>
  <c r="K36" i="1"/>
  <c r="J36" i="1"/>
  <c r="L36" i="1" s="1"/>
  <c r="K35" i="1"/>
  <c r="J35" i="1"/>
  <c r="L35" i="1" s="1"/>
  <c r="L34" i="1"/>
  <c r="K34" i="1"/>
  <c r="J34" i="1"/>
  <c r="L33" i="1"/>
  <c r="K33" i="1"/>
  <c r="J33" i="1"/>
  <c r="K32" i="1"/>
  <c r="J32" i="1"/>
  <c r="L32" i="1" s="1"/>
  <c r="K31" i="1"/>
  <c r="J31" i="1"/>
  <c r="L31" i="1" s="1"/>
  <c r="L30" i="1"/>
  <c r="K30" i="1"/>
  <c r="J30" i="1"/>
  <c r="L29" i="1"/>
  <c r="K29" i="1"/>
  <c r="J29" i="1"/>
  <c r="K28" i="1"/>
  <c r="J28" i="1"/>
  <c r="L28" i="1" s="1"/>
  <c r="K27" i="1"/>
  <c r="J27" i="1"/>
  <c r="L27" i="1" s="1"/>
  <c r="L26" i="1"/>
  <c r="K26" i="1"/>
  <c r="J26" i="1"/>
  <c r="L25" i="1"/>
  <c r="K25" i="1"/>
  <c r="J25" i="1"/>
  <c r="K24" i="1"/>
  <c r="J24" i="1"/>
  <c r="L24" i="1" s="1"/>
  <c r="K23" i="1"/>
  <c r="J23" i="1"/>
  <c r="L23" i="1" s="1"/>
  <c r="L22" i="1"/>
  <c r="K22" i="1"/>
  <c r="J22" i="1"/>
  <c r="L21" i="1"/>
  <c r="K21" i="1"/>
  <c r="J21" i="1"/>
  <c r="K20" i="1"/>
  <c r="J20" i="1"/>
  <c r="L20" i="1" s="1"/>
  <c r="K19" i="1"/>
  <c r="J19" i="1"/>
  <c r="L19" i="1" s="1"/>
  <c r="L18" i="1"/>
  <c r="K18" i="1"/>
  <c r="J18" i="1"/>
  <c r="L17" i="1"/>
  <c r="K17" i="1"/>
  <c r="J17" i="1"/>
  <c r="K16" i="1"/>
  <c r="J16" i="1"/>
  <c r="L16" i="1" s="1"/>
  <c r="K15" i="1"/>
  <c r="J15" i="1"/>
  <c r="L15" i="1" s="1"/>
  <c r="L14" i="1"/>
  <c r="K14" i="1"/>
  <c r="J14" i="1"/>
  <c r="L13" i="1"/>
  <c r="K13" i="1"/>
  <c r="J13" i="1"/>
  <c r="K12" i="1"/>
  <c r="J12" i="1"/>
  <c r="L12" i="1" s="1"/>
  <c r="K11" i="1"/>
  <c r="J11" i="1"/>
  <c r="L11" i="1" s="1"/>
  <c r="L10" i="1"/>
  <c r="K10" i="1"/>
  <c r="J10" i="1"/>
  <c r="L9" i="1"/>
  <c r="K9" i="1"/>
  <c r="J9" i="1"/>
  <c r="K8" i="1"/>
  <c r="J8" i="1"/>
  <c r="L8" i="1" s="1"/>
  <c r="K7" i="1"/>
  <c r="J7" i="1"/>
  <c r="L7" i="1" s="1"/>
  <c r="K56" i="1" l="1"/>
  <c r="L56" i="1" l="1"/>
  <c r="B5" i="2"/>
  <c r="L57" i="1" l="1"/>
</calcChain>
</file>

<file path=xl/sharedStrings.xml><?xml version="1.0" encoding="utf-8"?>
<sst xmlns="http://schemas.openxmlformats.org/spreadsheetml/2006/main" count="222" uniqueCount="144">
  <si>
    <t>№ п.п.</t>
  </si>
  <si>
    <t>Описание</t>
  </si>
  <si>
    <t>Адрес поставки</t>
  </si>
  <si>
    <t>Требуемые сроки поставки:</t>
  </si>
  <si>
    <t>Транспортировка товара:</t>
  </si>
  <si>
    <t>СПЕЦИФИКАЦИЯ</t>
  </si>
  <si>
    <t>Eд.изм</t>
  </si>
  <si>
    <t>Наименование товара</t>
  </si>
  <si>
    <t>В т.ч. НДС</t>
  </si>
  <si>
    <t>4.2, Developer  (build 122-D7)</t>
  </si>
  <si>
    <t>Query2</t>
  </si>
  <si>
    <t>Республика Башкортостан</t>
  </si>
  <si>
    <t>Поставка кабеля малопарного  (КСВПВ)</t>
  </si>
  <si>
    <t>, тел. , эл.почта:</t>
  </si>
  <si>
    <t/>
  </si>
  <si>
    <t>30.12.2016</t>
  </si>
  <si>
    <t>Мухамадеев Алексей Викторович</t>
  </si>
  <si>
    <t>(347)221-55-87</t>
  </si>
  <si>
    <t>Отдел эксплуатации сетей</t>
  </si>
  <si>
    <t>Приложение 1.1</t>
  </si>
  <si>
    <t>Уфа, ул. Ленина, 32</t>
  </si>
  <si>
    <t>Гарантийные обязательства:</t>
  </si>
  <si>
    <t>Контактное лицо по техническим вопросам:</t>
  </si>
  <si>
    <t>шт</t>
  </si>
  <si>
    <t xml:space="preserve">Напряжение питания 10.2-28.4В, жидкокристаллический индикатор 2 строки х 16 символов, количество подключаемых к интерфейсу RS-485 устройств - до 127, количество управляемых в автоматическом режиме релейных выходов не более 256, количество шлейфов сигнализации и адресных извещателей группируемых в разделы не более 2048, количество разделов - до 511, RS-485, RS-232,  Т= +1 +55°C, IP20, 140х114х25 мм.
</t>
  </si>
  <si>
    <t>Версия 2.23, кнопочное управление 60 разделами, световая индикация: 60 двухцветных индикаторов для отображения состояния разделов ИСО «Орион»; 7 одноцветных индикаторов для отображения наличия тревог и неисправностей в ИСО «Орион»; RS-485, протокол Орион, напряжение питания 10.2-28В, потребляемая мощность не более 3 Вт, Т=-30 +50 °С, IР20, 340х170х25,5 мм, срок службы не менее 10 лет.</t>
  </si>
  <si>
    <t>Напряжение сети 150-250В, выходное напряжение при питании от сети 13.6-0.6В, при питании от АКБ 10-14.2В, номинальный выходной ток 3А, 255х310х85мм, Т= -10 + 40 °С.</t>
  </si>
  <si>
    <t>Напряжение питания 12В, потребляемый ток 20 мА, уровень звукового давления на расстоянии 1 м, 105 дБ, Т= -30 +55 °С, IP56, 65х65х50 мм, не более 0.04 кг.</t>
  </si>
  <si>
    <t>Уровень громкости 95 дБ, потребляемый ток 75 мА, напряжение питания постоянного тока 12 В, 165х110х60 мм,  Т=-30 +50 °С, материал - металлический.</t>
  </si>
  <si>
    <t>Емкость аккумулятора - 17 Ач; номинальное напряжение -12 В; Т хранения=- 20 + 60 °С; Т заряд=- 10 + 60 °С; Т разряд=- 20 + 60 °С; 181х77х167мм.</t>
  </si>
  <si>
    <t>Автомобильным транспортом за счет Поставщика.</t>
  </si>
  <si>
    <t>Особые условия:</t>
  </si>
  <si>
    <t>Начальник СПК , тел.: +7 (347) 221-55-51, Рыбаков А.П.</t>
  </si>
  <si>
    <t>Кол-во</t>
  </si>
  <si>
    <t>В течение 10 календарных дней с момента подписания договора.</t>
  </si>
  <si>
    <t xml:space="preserve">
Производитель
</t>
  </si>
  <si>
    <t>Начальная (максимальная) цена за единицу измерения без НДС, включая стоимость тары и доставку, рубли РФ</t>
  </si>
  <si>
    <t xml:space="preserve"> Начальная (максимальная) сумма без НДС, включая стоимость тары и доставку, рубли РФ</t>
  </si>
  <si>
    <t xml:space="preserve">страна происхождения                     товара </t>
  </si>
  <si>
    <t xml:space="preserve">Предложение претендента </t>
  </si>
  <si>
    <t>цена за единицу измерения без НДС, включая стоимость тары и доставку, рубли РФ</t>
  </si>
  <si>
    <t>сумма без НДС, включая стоимость тары и доставку, рубли РФ</t>
  </si>
  <si>
    <t>сумма в том числе НДС, включая стоимость тары и доставку, рубли РФ</t>
  </si>
  <si>
    <t xml:space="preserve"> сумма договора составляет: ______________________________ руб. без НДС.</t>
  </si>
  <si>
    <r>
      <t xml:space="preserve">1. Цена договора ___________________________ руб. (с НДС 18% , _________ руб., без учета НДС, НДС не облагается)
                                                                                                                            </t>
    </r>
    <r>
      <rPr>
        <sz val="10"/>
        <color theme="1"/>
        <rFont val="Times New Roman"/>
        <family val="1"/>
        <charset val="204"/>
      </rPr>
      <t xml:space="preserve"> указать необходимое</t>
    </r>
    <r>
      <rPr>
        <sz val="11"/>
        <color theme="1"/>
        <rFont val="Times New Roman"/>
        <family val="1"/>
        <charset val="204"/>
      </rPr>
      <t xml:space="preserve">
__________________________________                                           ___________________________
(Подпись уполномоченного представителя)                                            (Ф.И.О. и должность подписавшего)
М.П. (при наличии печати)
ИНСТРУКЦИИ ПО ЗАПОЛНЕНИЮ:
1. Данные инструкции не следует воспроизводить в документах, подготовленных Претендентом на участие в Открытом запросе котировок.
2. Претендент на участие в Открытом запросе котировок приводит номер и дату Заявки на участие в Открытом запросе котировок, приложением к которой является данное технико-коммерческое предложение.
</t>
    </r>
  </si>
  <si>
    <t>Начальная (максимальная) сумма в том числе НДС, включая стоимость тары и доставку, рубли РФ</t>
  </si>
  <si>
    <t>Начальная (максимальная) цена за единицу измерения с учетом НДС (18%), включая стоимость тары и доставку, рубли РФ</t>
  </si>
  <si>
    <t>цена за единицу измерения с учетом НДС, включая стоимость тары и доставку, рубли РФ</t>
  </si>
  <si>
    <t>Батарея аккумуляторная АКБ 12 В, 7 Ач</t>
  </si>
  <si>
    <t xml:space="preserve">Батарея аккумуляторная АКБ 12 В, 17 Ач </t>
  </si>
  <si>
    <t xml:space="preserve">Извешатель тепловой ИП 103-5/1 </t>
  </si>
  <si>
    <t>Извещатель пожарный ИПР-3 СУМ</t>
  </si>
  <si>
    <t>Оповещатель свето-звуковой Маяк 12-К</t>
  </si>
  <si>
    <t>Оповещатель звуковой Маяк 12-3М</t>
  </si>
  <si>
    <t>Табло световое Молния-12 "Стрелка влево"</t>
  </si>
  <si>
    <t>Табло световое Молния-12 "Стрелка вправо"</t>
  </si>
  <si>
    <t>Табло Блик С-12М Выход оповещатель пожарный световой (табло)</t>
  </si>
  <si>
    <t xml:space="preserve">Извещатель пожарный дымовой ИП 212-41М </t>
  </si>
  <si>
    <t>ЗАО НВП "Болид"</t>
  </si>
  <si>
    <t xml:space="preserve">Преобразователь интерфейсов USB-RS485 </t>
  </si>
  <si>
    <t xml:space="preserve">Преобразователь интерфейсов USB-RS232 </t>
  </si>
  <si>
    <t xml:space="preserve">Прибор приемно-контрольный Сигнал-10 </t>
  </si>
  <si>
    <t xml:space="preserve">Прибор приемно-контрольный Сигнал-20 </t>
  </si>
  <si>
    <t xml:space="preserve">Прибор приемно-контрольный Сигнал-20М </t>
  </si>
  <si>
    <t xml:space="preserve">Прибор приемно-контрольный C2000-АСПТ </t>
  </si>
  <si>
    <t xml:space="preserve">Блок индикации и управления С2000-ПТ </t>
  </si>
  <si>
    <t xml:space="preserve">Прибор приемно-контрольный Сигнал 20П SMD </t>
  </si>
  <si>
    <t>ООО "Спецприбор"</t>
  </si>
  <si>
    <t xml:space="preserve">Прибор приемно-контрольный Яхонт 1И </t>
  </si>
  <si>
    <t xml:space="preserve">Пульт контроля и управления С2000М версия 2.06  </t>
  </si>
  <si>
    <t>ЗАО "Бастион"</t>
  </si>
  <si>
    <t xml:space="preserve">Источник питания Скат-1200М </t>
  </si>
  <si>
    <t xml:space="preserve">Источник питания РИП-12 исп.01  </t>
  </si>
  <si>
    <t xml:space="preserve">Источник питания РИП-12 исп.05 </t>
  </si>
  <si>
    <t xml:space="preserve">Извещатель пожарный тепловой ИП 101 Гранат, обычный </t>
  </si>
  <si>
    <t xml:space="preserve">Блок контроля и индикации с клавиатурой С2000-БКИ версия 2.23  </t>
  </si>
  <si>
    <t>Esser by Honeywell</t>
  </si>
  <si>
    <t xml:space="preserve">Оптический дымовой извещатель Esser IQ8QUAD C 802371 </t>
  </si>
  <si>
    <t xml:space="preserve">Стандартная база Esser IQ8 Quad- 805590 </t>
  </si>
  <si>
    <t>Углекислота</t>
  </si>
  <si>
    <t>ЗПУ к ОУ-3</t>
  </si>
  <si>
    <t>Трубка выкиднаяс к ОУ-1,2,3</t>
  </si>
  <si>
    <t>Раструб (ОУ-1,3)</t>
  </si>
  <si>
    <t>Шланг с раструбом к ОУ-5, 0.8м</t>
  </si>
  <si>
    <t>Шланг с раструбом к ОУ-5, 1м</t>
  </si>
  <si>
    <t>ЗПУ к ОП-4</t>
  </si>
  <si>
    <t>Шланг к ОП d=14мм</t>
  </si>
  <si>
    <t>Шланг к ОП d=16мм</t>
  </si>
  <si>
    <t>Индикатор давления М-8х1,0х12,5</t>
  </si>
  <si>
    <t>Пломба роторного типа Роллсил</t>
  </si>
  <si>
    <t>Манометр для МГП</t>
  </si>
  <si>
    <t>Клапан ДУ-50 прямой латунный 15БЗР (м-м) 1,0МПа</t>
  </si>
  <si>
    <t xml:space="preserve">Цапковая напорная головка ГЦ-50 </t>
  </si>
  <si>
    <t xml:space="preserve">Порошок для ОП Вексон АВС25 </t>
  </si>
  <si>
    <t>ЗАО "Экохиммаш"</t>
  </si>
  <si>
    <t>ООО "Технический Центр Пожарной Безопасности"</t>
  </si>
  <si>
    <t>ООО "НПО Этернис"</t>
  </si>
  <si>
    <t xml:space="preserve">Фильтр-отстойник для углекислоты ФО-01 для СЗУ-04  </t>
  </si>
  <si>
    <t>НПФ МОДУС-Н, VIZIT Group</t>
  </si>
  <si>
    <t xml:space="preserve">Модуль «ТРВ-Гарант-Р»-14,5-01 (60) </t>
  </si>
  <si>
    <t xml:space="preserve">Съемник для извещателей Esser 805580 </t>
  </si>
  <si>
    <t xml:space="preserve">Газ тестовый для прибора 805582 (060430.10) </t>
  </si>
  <si>
    <t xml:space="preserve">Доводчик Vizit 505 </t>
  </si>
  <si>
    <t xml:space="preserve">Рукав пожарный напорный "Универсал" РПК -В -50-1,0-У1  с ГР-50, 20м </t>
  </si>
  <si>
    <t xml:space="preserve">Тестовые дымовые таблетки 769080 </t>
  </si>
  <si>
    <t>Герметичный аккумулятор.Напряжение 12Вольт Ёмкость 7Ач Максимальный ток заряда 1,2А.</t>
  </si>
  <si>
    <t xml:space="preserve">Масса извещателя не более 30г, электрическое сопротивление изоляции между токоведущими частями извещателя и корпусом при нормальных условиях не менее 20 МОм, Т=-50 +50 °С, ток через замкнутые контакты извещателя не более 30мА, напряжение постоянного тока, подаваемое на контакты извещателя не более 30В.
</t>
  </si>
  <si>
    <t>Напряжение от 7.5 до 30 В, чувствительность 0,05 – 0,2 дБ/м, инерционность срабатывания – не более 5 с, ток потребления в дежурном режиме – 0,04 мА, 210г, Т=-45 +55 °С, габаритные размеры 106х60 мм, IP 30, срок службы не менее 10 лет, средняя наработка на отказ 60000 часов.</t>
  </si>
  <si>
    <t>2-х проводный (НЗ/НР), индикация: ″Дежурный режим″; ″Пожар″; U по шлейфу сигнализации 9-28V, ток потребления в дежурном режиме 0,1 мА, IP41, 0.11 кг, Т=-40 +55 °С.</t>
  </si>
  <si>
    <t>Напряжение питания 12В DC; потребляемый ток в дежурном режиме 20 мА; габариты 304х103х19 мм; Т=-30 +55 °С; масса 0,22 кг; материал корпуса - пластик, IP 52.</t>
  </si>
  <si>
    <t>Напряжение питания, 5B; Ток потребления не более 200 мА; Скорость передачи данных 110; 300; 1200; 2400; 4800; 9600; 19200; 38400; 57600; 115200 Бод; Габариты 19х67х11 мм; Т=-30 +50 °С; масса 0,011 кг; IP 20.</t>
  </si>
  <si>
    <t xml:space="preserve">Количество шлейфов сигнализации - 10, количество программ управления по каждому выходу - 37, потребляемый прибором ток в дежурном режиме: при питании 24 В от 110 мА до 200 мА, при питании 12 В от 220 мА до 410 мА, ток нагрузки шлейфа - 3 мА, Т =- 30  +50С, 156 х 107 х 35 мм, напряжение питания - от 11 В до 28 В.
</t>
  </si>
  <si>
    <t>Автономный режим, количество радиальных неадресных шлейфов сигнализации (ШС)-20, макс. сопротивление проводов ШС без учета оконечного сопротивления-не более 1 кОм, RS-485, протокол Орион, U=10,2 ÷ 28 В постоянного тока, выходы-5шт, 20 индикаторов состояния каждого из ШС, 3 индикатора состояния выходов, 1 индикатор отображения режимов прибора,  Т=-30 +55 °C, IР20, 365х165х45 мм, Средний срок службы-10 лет.</t>
  </si>
  <si>
    <t>Автономный режим, количество радиальных неадресных шлейфов сигнализации (ШС)-20, макс. сопротивление проводов ШС без учета оконечного сопротивления-1 кОм для охранных ШС и 100 Ом для пожарных ШС, RS-485, протокол Орион, U=10,2 ÷ 28,4 В постоянного тока, готовность к работе после включения питания не более 3 с, выходы-5шт, 20 индикаторов состояния каждого из ШС, 5 индикаторов состояния выходов, 5 индикаторов отображения режимов прибора, Т=-30 +55 °C, IР20, 247х150х48 мм, средний срок службы-10 лет.</t>
  </si>
  <si>
    <t>Количество шлейфов-3 шт; напряжение в дежурном режиме 19-24 В;  суммарный ток потребления извещателей 3 мА; количество выходов для запуска АУП без блоков С2000-КПБ- 1шт, совместно с блоками С2000-КПБ - 97 шт; электрические параметры выходов на замыкание с контролем цепей 22…26 В, 1 А; количество выходов оптореле на замыкание - 2 шт; количество выходов источника постоянного тока - 1 шт; количество групп контактов реле на переключение - 1 гр; напряжение питания 220В, от встроенного источника резервного питания - два аккумулятора 12 В 4.5 Ач; габариты 305х255х95 мм; Т=0 +50 °С; масса 6 кг; IP 30.</t>
  </si>
  <si>
    <t>Напряжение питания, 10.2-28.4 В; Потребляемая мощность - Вт; Кол-во индикаторов - 46; Кол-во разделов - 4; габариты 170х340х25.5;  масса 0,6 кг; IP 20.</t>
  </si>
  <si>
    <t>Количество радиальных неадресных шлейфов сигнализации (ШС)-20, макс. сопротивление проводов ШС без учета оконечного сопротивления-1 кОм для охранных ШС и 100 Ом для пожарных ШС, RS-485, протокол Орион, U=10,2-28 В постоянного тока, готовность к работе после включения питания не более 3 с, выходы-5шт, 1 индикатор отображения режимов, Т=-30 +55 °C, IР20, 229х136х41 мм, средний срок службы-10 лет.</t>
  </si>
  <si>
    <t>Рабочий диапазон питающих напряжений 12 (±2)  или  24 (+3/-4)В, ток ограничения в шлейфе сигнализации 18 мА, сопротивлении проводов шлейфа сигнализации не более 0.22 кОм, сопротивлении утечки между проводами шлейфа не менее 50 кОм, габаритные размеры 220x125x55мм, масса не более 0.5 кг.</t>
  </si>
  <si>
    <t>Напряжение питания 12В DC; потребляемый ток 20 мА; габариты 285х97х17 мм; Т=-40 +55 °С; масса 0,2 кг; материал корпуса - пластик.</t>
  </si>
  <si>
    <t>12 В, 2А, кратковременно и в режиме резерва до 3 А, корпус под акк 7Ач, 12 Ач, Т=-10 +40°C.</t>
  </si>
  <si>
    <t>Напряжение сети 150-250В, выходное напряжение при питании от сети 13.6-0.6В, при питании от АКБ 10-13.6В, номинальный выходной ток 8А, 255х310х85мм, масса с батареей 8.5 кг, датчик вскрытия корпуса, устойчивость к электромагнитным помехам 3 степени жесткости по ГОСТ Р 53560-2009, возможность подключения двух дополнительных батарей 12В емкостью 17Ач, конструкция соответствует пожарной безопасности в аварийном режиме работы согласно ГОСТ 12.1.004-91, Т=-10 + 40°С.</t>
  </si>
  <si>
    <t>Время срабатывания при превышении пороговой температуры не более 15с, диапазон рабочих напряжений 4-27В, точность установки температуры срабатывания ± 5%, степень защиты оболочки IP67, класс химстойкости Х3, Т=-55 +85 °С, габариты 230х80х265 мм, масса не более 0.6 кг.</t>
  </si>
  <si>
    <t>Рабочее напряжение 8-42В; ток покоя при 19 В- 50 мкА; ток тревоги - 18мА; контролируемая площадь - 110м2; размеры Ø: 117 мм В: 49 мм; IP 42; скорость потока воздуха 0-25.4 м/с; Т=-20 +75 °С, вес - 110 гр.</t>
  </si>
  <si>
    <t>Клеммы подключения - диаметр 0.6 мм до 2 мм2; размеры - диаметр = 117 мм, высота = 24 мм (с извещателем - 62 мм) ; Т=-20 +72 °С, вес - 60 гр; материал - пластик ABC.</t>
  </si>
  <si>
    <t>ГОСТ 26952-86; 53280.4-2009; ТУ 2149-028-10968286-97; тушение пожаров классов А, В, С, э/у под U до 1000В; 30 кг, Т=-50 +50 °С, гарайтийный срок хранения 10 лет.</t>
  </si>
  <si>
    <t>ГОСТ 8050-85, поставка в прошедших переосвидетельствование  баллонах (один баллон - 40 л, 24 кг углекислоты), ГОСТ 949-73, для углекислоты с кольцом горловины (резьба ГОСТ 9909-81), вентилем, предохранительным колпаком и опорным башмаком, тара в комплекте, сталь марки –30ХГСА, 45, Д.</t>
  </si>
  <si>
    <t>ГОСТ Р 51017-97; 51057-2001; ГОСТ 4.132-85.</t>
  </si>
  <si>
    <t>ТУ 4854-034-42712884-2008, максимальное рабочее давление в фильтре 15 Мпа, резьба на входе в фильтр (гайка) - труб 3/4", резьба на выходе из фильтра - М14х1,5/Труб 1/2", 500х90х240 (ДхШхВ), 3,7 кг.</t>
  </si>
  <si>
    <t>Соответствие Правилам противопожарного режима в РФ (Постановление правительства от 25.04.2012 г. № 390), цвет желтый, храповый механизм, индивидуальная нумерация на корпусе и вставке,  корпус – поликарбонат, вставка – АБС-пластик, Т=-40 +60 °С.</t>
  </si>
  <si>
    <t>Для модулей Артсок, МГП-35-60, МГП-35-80, МГП-35-100, МГП-50-60, МГП-50-60, МГП-50-80, МГП-50-100, ГОСТ Р 51017-97; 51057-2001; ГОСТ 4.132-85. Выпуск не ранее июня 2017 года.</t>
  </si>
  <si>
    <t xml:space="preserve">Беспроводной; максимальная высота расположения: 6 м; защищаемая площадь для пожара класса А - 32 м2, для пожара класса B - 12 м2; автоматическое обнаружение пожара и групповой запуск модулей «ТРВ-Гарант». Возможность ручного пуска при температуре свыше 64 ºС. Комплект: модуль «ТРВ-Гарант-Р»-14,5-01 (60), блок «БОС», кронштейн.
</t>
  </si>
  <si>
    <t>Для извещателей серий 9x00 и IQ8Quad, устанавливается на телескопическую штангу 060427.</t>
  </si>
  <si>
    <t xml:space="preserve"> Газ Solo detector tester сжиженный под давлением в герметичной емкости, 250мл.</t>
  </si>
  <si>
    <t>Накладной внутренний дверной доводчик; Низкотемпературное масло до -46°С; Максимальная масса двери 120 кг; Плавное закрывание двери; Термическая обработка внутренних деталей, обеспечивающая большой срок эксплуатации.</t>
  </si>
  <si>
    <t>Вентиль Ду-50 15БЗР (цапка-цапка) Латунный прямой, D = 50, рабочее давление до 1,6 МПа (16 кг/кв. см ) с температурой до +50С.</t>
  </si>
  <si>
    <t>Соответствие ГОСТ Р 53279-2009. В паз головки должно быть установлено и надежно удерживаться в пазу резиновое кольцо, соответствующее ГОСТ 6557. Головки должны быть изготовлены из алюминиевых сплавов не выше II группы по ГОСТ 1583 или латуни по ГОСТ 17711. Головки должны выдерживать без разрушения и нарушения герметичности соединения 560 рабочих циклов. Масса не более 0,25 кг; Внутренний диаметр 43 мм; Рабочее давление 1,2 Мпа; Диаметр по клыкам 106 мм; Длина 55 мм; Ширина 100 мм.</t>
  </si>
  <si>
    <t xml:space="preserve">Пожарные напорные рукава с внутренней гидроизоляционной камерой типа "Универсал" изготовлены по ГОСТ Р 51049-2008, 
на основе капронового каркаса диаметром 51 мм, белого цвета, 
в сборе с ГР-50, длиной 20м. Длина скатки 20±1 м; Внутренний диаметр - 51 мм; Рабочее давление - 1,0 МПа; Интервал рабочих температур от -5°С до +50°С; Масса скатки - 5 кг; Cрок службы - не менее 5 лет. В комплект поставки должны входить рукав и формуляр по ГОСТ 2.601 (приложение А к ГОСТ Р 51049-2008).
</t>
  </si>
  <si>
    <t>Отсутствие масел, густой белый дым,1 таблетка-13г, 1 таблетка-18м3 дыма, время сгорания 1 таблетки-40сек, 1 упаковка-6 таблеток.</t>
  </si>
  <si>
    <t>кг</t>
  </si>
  <si>
    <r>
      <t xml:space="preserve">не менее 12 месяцев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sz val="8"/>
        <color theme="1"/>
        <rFont val="Times New Roman"/>
        <family val="1"/>
        <charset val="204"/>
      </rPr>
      <t xml:space="preserve">  </t>
    </r>
    <r>
      <rPr>
        <sz val="11"/>
        <color theme="1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</si>
  <si>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t>Поставщик предоставляет вместе с товаром следующие документы:                                                                                                                                                                                                                                                                     1. Паспорт; 2. Техническое описание поставляемого товара; 3. Инструкция на русском языке; 4. Сертификат соответствия стандартам РФ.</t>
  </si>
  <si>
    <r>
      <rPr>
        <b/>
        <sz val="11"/>
        <color theme="1"/>
        <rFont val="Times New Roman"/>
        <family val="1"/>
        <charset val="204"/>
      </rPr>
      <t>Форма 3 ТЕХНИКО-КОММЕРЧЕСКОЕ ПРЕДЛОЖЕНИЕ</t>
    </r>
    <r>
      <rPr>
        <sz val="11"/>
        <color theme="1"/>
        <rFont val="Times New Roman"/>
        <family val="1"/>
        <charset val="204"/>
      </rPr>
      <t xml:space="preserve">
Приложение к Заявке на участие в Открытом запросе котировок от «___» __________ 20___ г. № ______
                                                                                                                                                                                   ТЕХНИКО-КОММЕРЧЕСКОЕ ПРЕДЛОЖЕНИЕ
Претендент на участие в Открытом запросе котировок: ________________________________ 
Суть технико-коммерческого предложения:
Предмет закупки: Право на заключение договора, предметом которого является поставка материалов для систем пожарной сигнализации и пожаротушения</t>
    </r>
  </si>
  <si>
    <t>ООО «КБ Пожарной Автоматики»</t>
  </si>
  <si>
    <t>ЗАО "ПО Берег"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</si>
</sst>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9" fillId="0" borderId="0">
      <alignment horizontal="left"/>
    </xf>
  </cellStyleXfs>
  <cellXfs count="98">
    <xf numFmtId="0" fontId="0" fillId="0" borderId="0" xfId="0"/>
    <xf numFmtId="0" fontId="0" fillId="0" borderId="0" xfId="0" quotePrefix="1"/>
    <xf numFmtId="49" fontId="0" fillId="0" borderId="0" xfId="0" applyNumberFormat="1"/>
    <xf numFmtId="0" fontId="2" fillId="0" borderId="0" xfId="0" applyFont="1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top" wrapText="1"/>
    </xf>
    <xf numFmtId="0" fontId="2" fillId="0" borderId="1" xfId="0" applyFont="1" applyFill="1" applyBorder="1" applyAlignment="1">
      <alignment vertical="top" wrapText="1"/>
    </xf>
    <xf numFmtId="4" fontId="2" fillId="0" borderId="1" xfId="0" applyNumberFormat="1" applyFont="1" applyBorder="1" applyAlignment="1">
      <alignment horizontal="right" vertical="top" wrapText="1"/>
    </xf>
    <xf numFmtId="0" fontId="2" fillId="0" borderId="1" xfId="0" applyFont="1" applyBorder="1" applyAlignment="1">
      <alignment horizontal="center" vertical="top" wrapText="1"/>
    </xf>
    <xf numFmtId="2" fontId="2" fillId="0" borderId="0" xfId="0" applyNumberFormat="1" applyFont="1"/>
    <xf numFmtId="0" fontId="2" fillId="0" borderId="3" xfId="0" applyFont="1" applyBorder="1"/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vertical="top" wrapText="1"/>
    </xf>
    <xf numFmtId="0" fontId="2" fillId="0" borderId="4" xfId="0" applyFont="1" applyBorder="1"/>
    <xf numFmtId="2" fontId="2" fillId="0" borderId="4" xfId="0" applyNumberFormat="1" applyFont="1" applyBorder="1"/>
    <xf numFmtId="4" fontId="2" fillId="0" borderId="4" xfId="0" applyNumberFormat="1" applyFont="1" applyBorder="1"/>
    <xf numFmtId="4" fontId="2" fillId="0" borderId="1" xfId="0" applyNumberFormat="1" applyFont="1" applyBorder="1" applyAlignment="1">
      <alignment horizontal="center"/>
    </xf>
    <xf numFmtId="4" fontId="2" fillId="0" borderId="1" xfId="0" applyNumberFormat="1" applyFont="1" applyBorder="1" applyAlignment="1">
      <alignment horizontal="center" vertical="center"/>
    </xf>
    <xf numFmtId="0" fontId="2" fillId="0" borderId="10" xfId="0" applyFont="1" applyBorder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top" wrapText="1"/>
    </xf>
    <xf numFmtId="0" fontId="2" fillId="0" borderId="0" xfId="0" applyFont="1" applyBorder="1"/>
    <xf numFmtId="4" fontId="2" fillId="0" borderId="0" xfId="0" applyNumberFormat="1" applyFont="1" applyBorder="1"/>
    <xf numFmtId="4" fontId="2" fillId="0" borderId="5" xfId="0" applyNumberFormat="1" applyFont="1" applyBorder="1" applyAlignment="1">
      <alignment horizontal="center" vertical="center"/>
    </xf>
    <xf numFmtId="0" fontId="2" fillId="0" borderId="11" xfId="0" applyFont="1" applyBorder="1" applyAlignment="1">
      <alignment vertical="top" wrapText="1"/>
    </xf>
    <xf numFmtId="0" fontId="2" fillId="0" borderId="0" xfId="0" applyFont="1" applyBorder="1" applyAlignment="1">
      <alignment horizontal="center"/>
    </xf>
    <xf numFmtId="0" fontId="2" fillId="0" borderId="0" xfId="0" applyFont="1" applyFill="1" applyBorder="1" applyAlignment="1">
      <alignment horizontal="left"/>
    </xf>
    <xf numFmtId="4" fontId="4" fillId="0" borderId="1" xfId="0" applyNumberFormat="1" applyFont="1" applyBorder="1" applyAlignment="1">
      <alignment horizontal="right" vertical="top"/>
    </xf>
    <xf numFmtId="0" fontId="3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top"/>
    </xf>
    <xf numFmtId="0" fontId="4" fillId="0" borderId="1" xfId="0" applyFont="1" applyFill="1" applyBorder="1" applyAlignment="1">
      <alignment horizontal="left" vertical="top" wrapText="1"/>
    </xf>
    <xf numFmtId="0" fontId="3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3" fillId="0" borderId="0" xfId="0" applyFont="1" applyAlignment="1">
      <alignment horizontal="center"/>
    </xf>
    <xf numFmtId="4" fontId="2" fillId="0" borderId="1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2" fillId="0" borderId="1" xfId="0" applyFont="1" applyBorder="1"/>
    <xf numFmtId="0" fontId="3" fillId="0" borderId="0" xfId="0" applyFont="1" applyAlignment="1">
      <alignment horizontal="center"/>
    </xf>
    <xf numFmtId="0" fontId="5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top"/>
    </xf>
    <xf numFmtId="0" fontId="4" fillId="0" borderId="1" xfId="0" applyFont="1" applyBorder="1" applyAlignment="1">
      <alignment vertical="top" wrapText="1"/>
    </xf>
    <xf numFmtId="0" fontId="4" fillId="0" borderId="5" xfId="0" applyFont="1" applyBorder="1" applyAlignment="1">
      <alignment vertical="top" wrapText="1"/>
    </xf>
    <xf numFmtId="0" fontId="4" fillId="0" borderId="1" xfId="0" applyFont="1" applyBorder="1" applyAlignment="1">
      <alignment horizontal="left" vertical="top" wrapText="1"/>
    </xf>
    <xf numFmtId="0" fontId="4" fillId="0" borderId="5" xfId="0" applyFont="1" applyBorder="1" applyAlignment="1">
      <alignment horizontal="left" vertical="top" wrapText="1"/>
    </xf>
    <xf numFmtId="0" fontId="8" fillId="0" borderId="1" xfId="0" applyFont="1" applyBorder="1" applyAlignment="1">
      <alignment vertical="top" wrapText="1"/>
    </xf>
    <xf numFmtId="49" fontId="4" fillId="0" borderId="1" xfId="0" applyNumberFormat="1" applyFont="1" applyBorder="1" applyAlignment="1">
      <alignment vertical="top" wrapText="1"/>
    </xf>
    <xf numFmtId="0" fontId="4" fillId="0" borderId="2" xfId="2" applyFont="1" applyBorder="1" applyAlignment="1">
      <alignment horizontal="center" vertical="top"/>
    </xf>
    <xf numFmtId="3" fontId="4" fillId="0" borderId="2" xfId="0" applyNumberFormat="1" applyFont="1" applyFill="1" applyBorder="1" applyAlignment="1">
      <alignment horizontal="center" vertical="top"/>
    </xf>
    <xf numFmtId="0" fontId="4" fillId="0" borderId="1" xfId="2" applyFont="1" applyBorder="1" applyAlignment="1">
      <alignment horizontal="center" vertical="top"/>
    </xf>
    <xf numFmtId="3" fontId="4" fillId="0" borderId="1" xfId="0" applyNumberFormat="1" applyFont="1" applyFill="1" applyBorder="1" applyAlignment="1">
      <alignment horizontal="center" vertical="top"/>
    </xf>
    <xf numFmtId="3" fontId="4" fillId="0" borderId="1" xfId="0" applyNumberFormat="1" applyFont="1" applyBorder="1" applyAlignment="1">
      <alignment horizontal="center" vertical="top"/>
    </xf>
    <xf numFmtId="3" fontId="2" fillId="0" borderId="1" xfId="0" applyNumberFormat="1" applyFont="1" applyBorder="1" applyAlignment="1">
      <alignment vertical="top" wrapText="1"/>
    </xf>
    <xf numFmtId="3" fontId="2" fillId="0" borderId="4" xfId="0" applyNumberFormat="1" applyFont="1" applyBorder="1" applyAlignment="1">
      <alignment vertical="top" wrapText="1"/>
    </xf>
    <xf numFmtId="0" fontId="2" fillId="0" borderId="0" xfId="0" applyFont="1" applyBorder="1" applyAlignment="1">
      <alignment horizontal="left" wrapText="1"/>
    </xf>
    <xf numFmtId="0" fontId="0" fillId="0" borderId="0" xfId="0" applyAlignment="1">
      <alignment horizontal="left"/>
    </xf>
    <xf numFmtId="0" fontId="2" fillId="0" borderId="0" xfId="0" applyFont="1" applyBorder="1" applyAlignment="1">
      <alignment wrapText="1"/>
    </xf>
    <xf numFmtId="0" fontId="0" fillId="0" borderId="0" xfId="0" applyBorder="1" applyAlignment="1">
      <alignment wrapText="1"/>
    </xf>
    <xf numFmtId="0" fontId="5" fillId="0" borderId="5" xfId="0" applyFont="1" applyBorder="1" applyAlignment="1">
      <alignment horizontal="center" vertical="center" textRotation="90" wrapText="1"/>
    </xf>
    <xf numFmtId="0" fontId="5" fillId="0" borderId="2" xfId="0" applyFont="1" applyBorder="1" applyAlignment="1">
      <alignment horizontal="center" vertical="center" textRotation="90" wrapText="1"/>
    </xf>
    <xf numFmtId="0" fontId="5" fillId="0" borderId="6" xfId="0" applyFont="1" applyBorder="1" applyAlignment="1">
      <alignment horizontal="center" vertical="top" wrapText="1"/>
    </xf>
    <xf numFmtId="0" fontId="5" fillId="0" borderId="7" xfId="0" applyFont="1" applyBorder="1" applyAlignment="1">
      <alignment horizontal="center" vertical="top" wrapText="1"/>
    </xf>
    <xf numFmtId="0" fontId="5" fillId="0" borderId="7" xfId="0" applyFont="1" applyBorder="1" applyAlignment="1">
      <alignment horizontal="center" wrapText="1"/>
    </xf>
    <xf numFmtId="0" fontId="5" fillId="0" borderId="8" xfId="0" applyFont="1" applyBorder="1" applyAlignment="1">
      <alignment horizontal="center" wrapText="1"/>
    </xf>
    <xf numFmtId="0" fontId="3" fillId="0" borderId="0" xfId="0" applyFont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5" fillId="0" borderId="9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top" wrapText="1"/>
    </xf>
    <xf numFmtId="0" fontId="2" fillId="0" borderId="6" xfId="0" applyFont="1" applyFill="1" applyBorder="1" applyAlignment="1">
      <alignment horizontal="left"/>
    </xf>
    <xf numFmtId="0" fontId="2" fillId="0" borderId="7" xfId="0" applyFont="1" applyFill="1" applyBorder="1" applyAlignment="1">
      <alignment horizontal="left"/>
    </xf>
    <xf numFmtId="0" fontId="2" fillId="0" borderId="8" xfId="0" applyFont="1" applyFill="1" applyBorder="1" applyAlignment="1">
      <alignment horizontal="left"/>
    </xf>
    <xf numFmtId="0" fontId="2" fillId="0" borderId="6" xfId="0" applyFont="1" applyFill="1" applyBorder="1" applyAlignment="1">
      <alignment horizontal="left" wrapText="1"/>
    </xf>
    <xf numFmtId="0" fontId="2" fillId="0" borderId="7" xfId="0" applyFont="1" applyFill="1" applyBorder="1" applyAlignment="1">
      <alignment horizontal="left" wrapText="1"/>
    </xf>
    <xf numFmtId="0" fontId="2" fillId="0" borderId="8" xfId="0" applyFont="1" applyFill="1" applyBorder="1" applyAlignment="1">
      <alignment horizontal="left" wrapText="1"/>
    </xf>
    <xf numFmtId="0" fontId="5" fillId="0" borderId="5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7" xfId="0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2" xfId="0" applyBorder="1" applyAlignment="1">
      <alignment horizontal="center" vertical="top" wrapText="1"/>
    </xf>
    <xf numFmtId="0" fontId="2" fillId="0" borderId="1" xfId="0" applyFont="1" applyBorder="1" applyAlignment="1">
      <alignment horizontal="center"/>
    </xf>
    <xf numFmtId="0" fontId="2" fillId="0" borderId="6" xfId="0" applyFont="1" applyFill="1" applyBorder="1" applyAlignment="1">
      <alignment horizontal="left" vertical="top" wrapText="1"/>
    </xf>
    <xf numFmtId="0" fontId="2" fillId="0" borderId="7" xfId="0" applyFont="1" applyFill="1" applyBorder="1" applyAlignment="1">
      <alignment horizontal="left" vertical="top" wrapText="1"/>
    </xf>
    <xf numFmtId="0" fontId="2" fillId="0" borderId="8" xfId="0" applyFont="1" applyFill="1" applyBorder="1" applyAlignment="1">
      <alignment horizontal="left" vertical="top" wrapText="1"/>
    </xf>
    <xf numFmtId="0" fontId="2" fillId="0" borderId="1" xfId="0" applyFont="1" applyBorder="1" applyAlignment="1">
      <alignment horizontal="left"/>
    </xf>
    <xf numFmtId="0" fontId="2" fillId="0" borderId="1" xfId="0" applyFont="1" applyBorder="1" applyAlignment="1">
      <alignment horizontal="center" vertical="top"/>
    </xf>
    <xf numFmtId="0" fontId="2" fillId="0" borderId="6" xfId="0" applyFont="1" applyBorder="1" applyAlignment="1">
      <alignment horizontal="center" vertical="top"/>
    </xf>
    <xf numFmtId="0" fontId="2" fillId="0" borderId="8" xfId="0" applyFont="1" applyBorder="1" applyAlignment="1">
      <alignment horizontal="center" vertical="top"/>
    </xf>
  </cellXfs>
  <cellStyles count="3">
    <cellStyle name="Обычный" xfId="0" builtinId="0"/>
    <cellStyle name="Обычный 2" xfId="1"/>
    <cellStyle name="Обычный_Лист1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B1:W72"/>
  <sheetViews>
    <sheetView tabSelected="1" topLeftCell="A49" zoomScaleNormal="100" zoomScaleSheetLayoutView="115" workbookViewId="0">
      <selection activeCell="D54" sqref="D54"/>
    </sheetView>
  </sheetViews>
  <sheetFormatPr defaultRowHeight="15" x14ac:dyDescent="0.25"/>
  <cols>
    <col min="1" max="1" width="0.85546875" style="3" customWidth="1"/>
    <col min="2" max="2" width="6.42578125" style="3" customWidth="1"/>
    <col min="3" max="3" width="40.42578125" style="4" customWidth="1"/>
    <col min="4" max="5" width="9.7109375" style="3" customWidth="1"/>
    <col min="6" max="6" width="48.7109375" style="3" customWidth="1"/>
    <col min="7" max="7" width="9.140625" style="3"/>
    <col min="8" max="8" width="8.28515625" style="3" customWidth="1"/>
    <col min="9" max="10" width="15.28515625" style="3" customWidth="1"/>
    <col min="11" max="14" width="14.140625" style="3" customWidth="1"/>
    <col min="15" max="15" width="16.85546875" style="3" customWidth="1"/>
    <col min="16" max="16" width="17.140625" style="3" customWidth="1"/>
    <col min="17" max="17" width="11.7109375" style="3" customWidth="1"/>
    <col min="18" max="16384" width="9.140625" style="3"/>
  </cols>
  <sheetData>
    <row r="1" spans="2:23" ht="165" customHeight="1" x14ac:dyDescent="0.25">
      <c r="B1" s="62" t="s">
        <v>141</v>
      </c>
      <c r="C1" s="63"/>
      <c r="D1" s="63"/>
      <c r="E1" s="63"/>
      <c r="F1" s="63"/>
      <c r="G1" s="63"/>
      <c r="H1" s="63"/>
      <c r="I1" s="63"/>
      <c r="J1" s="63"/>
      <c r="K1" s="63"/>
      <c r="L1" s="63"/>
      <c r="M1" s="63"/>
      <c r="N1" s="63"/>
      <c r="O1" s="63"/>
      <c r="P1" s="63"/>
    </row>
    <row r="2" spans="2:23" x14ac:dyDescent="0.25">
      <c r="B2" s="70" t="s">
        <v>5</v>
      </c>
      <c r="C2" s="70"/>
      <c r="D2" s="70"/>
      <c r="E2" s="70"/>
      <c r="F2" s="70"/>
      <c r="G2" s="70"/>
      <c r="H2" s="70"/>
      <c r="I2" s="70"/>
      <c r="J2" s="70"/>
      <c r="K2" s="70"/>
      <c r="L2" s="70"/>
      <c r="M2" s="70"/>
      <c r="N2" s="70"/>
      <c r="O2" s="70"/>
      <c r="P2" s="70"/>
    </row>
    <row r="3" spans="2:23" x14ac:dyDescent="0.25">
      <c r="B3" s="32"/>
      <c r="C3" s="32"/>
      <c r="D3" s="32"/>
      <c r="E3" s="35"/>
      <c r="F3" s="32"/>
      <c r="G3" s="32"/>
      <c r="H3" s="32"/>
      <c r="I3" s="32"/>
      <c r="J3" s="38"/>
      <c r="K3" s="32"/>
      <c r="L3" s="32"/>
      <c r="M3" s="35"/>
      <c r="N3" s="43"/>
      <c r="O3" s="35"/>
      <c r="P3" s="32"/>
    </row>
    <row r="4" spans="2:23" ht="21.75" customHeight="1" x14ac:dyDescent="0.25">
      <c r="B4" s="71" t="s">
        <v>0</v>
      </c>
      <c r="C4" s="71" t="s">
        <v>7</v>
      </c>
      <c r="D4" s="83" t="s">
        <v>35</v>
      </c>
      <c r="E4" s="64" t="s">
        <v>38</v>
      </c>
      <c r="F4" s="71" t="s">
        <v>1</v>
      </c>
      <c r="G4" s="71" t="s">
        <v>6</v>
      </c>
      <c r="H4" s="83" t="s">
        <v>33</v>
      </c>
      <c r="I4" s="75" t="s">
        <v>36</v>
      </c>
      <c r="J4" s="75" t="s">
        <v>46</v>
      </c>
      <c r="K4" s="73" t="s">
        <v>37</v>
      </c>
      <c r="L4" s="72" t="s">
        <v>45</v>
      </c>
      <c r="M4" s="66" t="s">
        <v>39</v>
      </c>
      <c r="N4" s="67"/>
      <c r="O4" s="68"/>
      <c r="P4" s="69"/>
      <c r="Q4" s="5"/>
    </row>
    <row r="5" spans="2:23" s="6" customFormat="1" ht="98.25" customHeight="1" x14ac:dyDescent="0.25">
      <c r="B5" s="71"/>
      <c r="C5" s="71"/>
      <c r="D5" s="84"/>
      <c r="E5" s="65"/>
      <c r="F5" s="71"/>
      <c r="G5" s="71"/>
      <c r="H5" s="84"/>
      <c r="I5" s="76"/>
      <c r="J5" s="89"/>
      <c r="K5" s="74"/>
      <c r="L5" s="72"/>
      <c r="M5" s="40" t="s">
        <v>40</v>
      </c>
      <c r="N5" s="44" t="s">
        <v>47</v>
      </c>
      <c r="O5" s="41" t="s">
        <v>41</v>
      </c>
      <c r="P5" s="41" t="s">
        <v>42</v>
      </c>
    </row>
    <row r="6" spans="2:23" x14ac:dyDescent="0.25">
      <c r="B6" s="7">
        <v>1</v>
      </c>
      <c r="C6" s="8">
        <v>3</v>
      </c>
      <c r="D6" s="7">
        <v>4</v>
      </c>
      <c r="E6" s="36"/>
      <c r="F6" s="7">
        <v>5</v>
      </c>
      <c r="G6" s="7">
        <v>6</v>
      </c>
      <c r="H6" s="7">
        <v>7</v>
      </c>
      <c r="I6" s="7">
        <v>8</v>
      </c>
      <c r="J6" s="37">
        <v>9</v>
      </c>
      <c r="K6" s="7">
        <v>10</v>
      </c>
      <c r="L6" s="7">
        <v>11</v>
      </c>
      <c r="M6" s="36">
        <v>12</v>
      </c>
      <c r="N6" s="45">
        <v>13</v>
      </c>
      <c r="O6" s="36">
        <v>14</v>
      </c>
      <c r="P6" s="7">
        <v>15</v>
      </c>
    </row>
    <row r="7" spans="2:23" ht="47.25" customHeight="1" x14ac:dyDescent="0.25">
      <c r="B7" s="33">
        <v>1</v>
      </c>
      <c r="C7" s="47" t="s">
        <v>48</v>
      </c>
      <c r="D7" s="51"/>
      <c r="E7" s="9"/>
      <c r="F7" s="52" t="s">
        <v>105</v>
      </c>
      <c r="G7" s="53" t="s">
        <v>23</v>
      </c>
      <c r="H7" s="54">
        <v>117</v>
      </c>
      <c r="I7" s="58">
        <v>516</v>
      </c>
      <c r="J7" s="31">
        <f>I7*1.18</f>
        <v>608.88</v>
      </c>
      <c r="K7" s="11">
        <f>H7*I7</f>
        <v>60372</v>
      </c>
      <c r="L7" s="11">
        <f>H7*J7</f>
        <v>71238.960000000006</v>
      </c>
      <c r="M7" s="11"/>
      <c r="N7" s="11"/>
      <c r="O7" s="11"/>
      <c r="P7" s="12"/>
      <c r="W7" s="13"/>
    </row>
    <row r="8" spans="2:23" ht="62.25" customHeight="1" x14ac:dyDescent="0.25">
      <c r="B8" s="33">
        <v>2</v>
      </c>
      <c r="C8" s="47" t="s">
        <v>49</v>
      </c>
      <c r="D8" s="51"/>
      <c r="E8" s="9"/>
      <c r="F8" s="10" t="s">
        <v>29</v>
      </c>
      <c r="G8" s="53" t="s">
        <v>23</v>
      </c>
      <c r="H8" s="54">
        <v>20</v>
      </c>
      <c r="I8" s="58">
        <v>1644</v>
      </c>
      <c r="J8" s="31">
        <f t="shared" ref="J8:J55" si="0">I8*1.18</f>
        <v>1939.9199999999998</v>
      </c>
      <c r="K8" s="11">
        <f t="shared" ref="K8:K55" si="1">H8*I8</f>
        <v>32880</v>
      </c>
      <c r="L8" s="11">
        <f t="shared" ref="L8:L55" si="2">H8*J8</f>
        <v>38798.399999999994</v>
      </c>
      <c r="M8" s="11"/>
      <c r="N8" s="11"/>
      <c r="O8" s="11"/>
      <c r="P8" s="12"/>
      <c r="W8" s="13"/>
    </row>
    <row r="9" spans="2:23" ht="111.75" customHeight="1" x14ac:dyDescent="0.25">
      <c r="B9" s="33">
        <v>3</v>
      </c>
      <c r="C9" s="48" t="s">
        <v>50</v>
      </c>
      <c r="D9" s="51"/>
      <c r="E9" s="9"/>
      <c r="F9" s="52" t="s">
        <v>106</v>
      </c>
      <c r="G9" s="55" t="s">
        <v>23</v>
      </c>
      <c r="H9" s="56">
        <v>200</v>
      </c>
      <c r="I9" s="58">
        <v>77</v>
      </c>
      <c r="J9" s="31">
        <f t="shared" si="0"/>
        <v>90.86</v>
      </c>
      <c r="K9" s="11">
        <f t="shared" si="1"/>
        <v>15400</v>
      </c>
      <c r="L9" s="11">
        <f t="shared" si="2"/>
        <v>18172</v>
      </c>
      <c r="M9" s="11"/>
      <c r="N9" s="11"/>
      <c r="O9" s="11"/>
      <c r="P9" s="12"/>
      <c r="W9" s="13"/>
    </row>
    <row r="10" spans="2:23" ht="94.5" customHeight="1" x14ac:dyDescent="0.25">
      <c r="B10" s="33">
        <v>4</v>
      </c>
      <c r="C10" s="48" t="s">
        <v>57</v>
      </c>
      <c r="D10" s="51" t="s">
        <v>142</v>
      </c>
      <c r="E10" s="9"/>
      <c r="F10" s="52" t="s">
        <v>107</v>
      </c>
      <c r="G10" s="55" t="s">
        <v>23</v>
      </c>
      <c r="H10" s="56">
        <v>1512</v>
      </c>
      <c r="I10" s="58">
        <v>253</v>
      </c>
      <c r="J10" s="31">
        <f t="shared" si="0"/>
        <v>298.53999999999996</v>
      </c>
      <c r="K10" s="11">
        <f t="shared" si="1"/>
        <v>382536</v>
      </c>
      <c r="L10" s="11">
        <f t="shared" si="2"/>
        <v>451392.47999999992</v>
      </c>
      <c r="M10" s="11"/>
      <c r="N10" s="11"/>
      <c r="O10" s="11"/>
      <c r="P10" s="12"/>
      <c r="W10" s="13"/>
    </row>
    <row r="11" spans="2:23" ht="66" customHeight="1" x14ac:dyDescent="0.25">
      <c r="B11" s="33">
        <v>5</v>
      </c>
      <c r="C11" s="48" t="s">
        <v>51</v>
      </c>
      <c r="D11" s="51"/>
      <c r="E11" s="9"/>
      <c r="F11" s="52" t="s">
        <v>108</v>
      </c>
      <c r="G11" s="55" t="s">
        <v>23</v>
      </c>
      <c r="H11" s="56">
        <v>80</v>
      </c>
      <c r="I11" s="58">
        <v>197</v>
      </c>
      <c r="J11" s="31">
        <f t="shared" si="0"/>
        <v>232.45999999999998</v>
      </c>
      <c r="K11" s="11">
        <f t="shared" si="1"/>
        <v>15760</v>
      </c>
      <c r="L11" s="11">
        <f t="shared" si="2"/>
        <v>18596.8</v>
      </c>
      <c r="M11" s="11"/>
      <c r="N11" s="11"/>
      <c r="O11" s="11"/>
      <c r="P11" s="12"/>
      <c r="W11" s="13"/>
    </row>
    <row r="12" spans="2:23" ht="64.5" customHeight="1" x14ac:dyDescent="0.25">
      <c r="B12" s="33">
        <v>6</v>
      </c>
      <c r="C12" s="48" t="s">
        <v>52</v>
      </c>
      <c r="D12" s="51"/>
      <c r="E12" s="9"/>
      <c r="F12" s="10" t="s">
        <v>28</v>
      </c>
      <c r="G12" s="55" t="s">
        <v>23</v>
      </c>
      <c r="H12" s="56">
        <v>20</v>
      </c>
      <c r="I12" s="58">
        <v>314</v>
      </c>
      <c r="J12" s="31">
        <f t="shared" si="0"/>
        <v>370.52</v>
      </c>
      <c r="K12" s="11">
        <f t="shared" si="1"/>
        <v>6280</v>
      </c>
      <c r="L12" s="11">
        <f t="shared" si="2"/>
        <v>7410.4</v>
      </c>
      <c r="M12" s="11"/>
      <c r="N12" s="11"/>
      <c r="O12" s="11"/>
      <c r="P12" s="12"/>
      <c r="W12" s="13"/>
    </row>
    <row r="13" spans="2:23" ht="65.25" customHeight="1" x14ac:dyDescent="0.25">
      <c r="B13" s="33">
        <v>7</v>
      </c>
      <c r="C13" s="48" t="s">
        <v>53</v>
      </c>
      <c r="D13" s="51"/>
      <c r="E13" s="9"/>
      <c r="F13" s="10" t="s">
        <v>27</v>
      </c>
      <c r="G13" s="55" t="s">
        <v>23</v>
      </c>
      <c r="H13" s="56">
        <v>200</v>
      </c>
      <c r="I13" s="58">
        <v>140</v>
      </c>
      <c r="J13" s="31">
        <f t="shared" si="0"/>
        <v>165.2</v>
      </c>
      <c r="K13" s="11">
        <f t="shared" si="1"/>
        <v>28000</v>
      </c>
      <c r="L13" s="11">
        <f t="shared" si="2"/>
        <v>33040</v>
      </c>
      <c r="M13" s="11"/>
      <c r="N13" s="11"/>
      <c r="O13" s="11"/>
      <c r="P13" s="12"/>
      <c r="W13" s="13"/>
    </row>
    <row r="14" spans="2:23" ht="68.25" customHeight="1" x14ac:dyDescent="0.25">
      <c r="B14" s="33">
        <v>8</v>
      </c>
      <c r="C14" s="48" t="s">
        <v>54</v>
      </c>
      <c r="D14" s="51"/>
      <c r="E14" s="9"/>
      <c r="F14" s="10" t="s">
        <v>109</v>
      </c>
      <c r="G14" s="55" t="s">
        <v>23</v>
      </c>
      <c r="H14" s="56">
        <v>50</v>
      </c>
      <c r="I14" s="58">
        <v>127</v>
      </c>
      <c r="J14" s="31">
        <f t="shared" si="0"/>
        <v>149.85999999999999</v>
      </c>
      <c r="K14" s="11">
        <f t="shared" si="1"/>
        <v>6350</v>
      </c>
      <c r="L14" s="11">
        <f t="shared" si="2"/>
        <v>7492.9999999999991</v>
      </c>
      <c r="M14" s="11"/>
      <c r="N14" s="11"/>
      <c r="O14" s="11"/>
      <c r="P14" s="12"/>
      <c r="W14" s="13"/>
    </row>
    <row r="15" spans="2:23" ht="72" customHeight="1" x14ac:dyDescent="0.25">
      <c r="B15" s="33">
        <v>9</v>
      </c>
      <c r="C15" s="48" t="s">
        <v>55</v>
      </c>
      <c r="D15" s="51"/>
      <c r="E15" s="9"/>
      <c r="F15" s="10" t="s">
        <v>109</v>
      </c>
      <c r="G15" s="55" t="s">
        <v>23</v>
      </c>
      <c r="H15" s="56">
        <v>50</v>
      </c>
      <c r="I15" s="58">
        <v>127</v>
      </c>
      <c r="J15" s="31">
        <f t="shared" si="0"/>
        <v>149.85999999999999</v>
      </c>
      <c r="K15" s="11">
        <f t="shared" si="1"/>
        <v>6350</v>
      </c>
      <c r="L15" s="11">
        <f t="shared" si="2"/>
        <v>7492.9999999999991</v>
      </c>
      <c r="M15" s="11"/>
      <c r="N15" s="11"/>
      <c r="O15" s="11"/>
      <c r="P15" s="12"/>
      <c r="W15" s="13"/>
    </row>
    <row r="16" spans="2:23" ht="78" customHeight="1" x14ac:dyDescent="0.25">
      <c r="B16" s="33">
        <v>10</v>
      </c>
      <c r="C16" s="47" t="s">
        <v>59</v>
      </c>
      <c r="D16" s="51" t="s">
        <v>58</v>
      </c>
      <c r="E16" s="9"/>
      <c r="F16" s="47" t="s">
        <v>110</v>
      </c>
      <c r="G16" s="55" t="s">
        <v>23</v>
      </c>
      <c r="H16" s="57">
        <v>4</v>
      </c>
      <c r="I16" s="58">
        <v>1104</v>
      </c>
      <c r="J16" s="31">
        <f t="shared" si="0"/>
        <v>1302.72</v>
      </c>
      <c r="K16" s="11">
        <f t="shared" si="1"/>
        <v>4416</v>
      </c>
      <c r="L16" s="11">
        <f t="shared" si="2"/>
        <v>5210.88</v>
      </c>
      <c r="M16" s="11"/>
      <c r="N16" s="11"/>
      <c r="O16" s="11"/>
      <c r="P16" s="12"/>
      <c r="W16" s="13"/>
    </row>
    <row r="17" spans="2:23" ht="78" customHeight="1" x14ac:dyDescent="0.25">
      <c r="B17" s="33">
        <v>11</v>
      </c>
      <c r="C17" s="47" t="s">
        <v>60</v>
      </c>
      <c r="D17" s="51" t="s">
        <v>58</v>
      </c>
      <c r="E17" s="9"/>
      <c r="F17" s="47" t="s">
        <v>110</v>
      </c>
      <c r="G17" s="55" t="s">
        <v>23</v>
      </c>
      <c r="H17" s="57">
        <v>4</v>
      </c>
      <c r="I17" s="58">
        <v>757</v>
      </c>
      <c r="J17" s="31">
        <f t="shared" si="0"/>
        <v>893.26</v>
      </c>
      <c r="K17" s="11">
        <f t="shared" si="1"/>
        <v>3028</v>
      </c>
      <c r="L17" s="11">
        <f t="shared" si="2"/>
        <v>3573.04</v>
      </c>
      <c r="M17" s="11"/>
      <c r="N17" s="11"/>
      <c r="O17" s="11"/>
      <c r="P17" s="12"/>
      <c r="W17" s="13"/>
    </row>
    <row r="18" spans="2:23" ht="112.5" customHeight="1" x14ac:dyDescent="0.25">
      <c r="B18" s="33">
        <v>12</v>
      </c>
      <c r="C18" s="49" t="s">
        <v>61</v>
      </c>
      <c r="D18" s="51" t="s">
        <v>58</v>
      </c>
      <c r="E18" s="9"/>
      <c r="F18" s="52" t="s">
        <v>111</v>
      </c>
      <c r="G18" s="55" t="s">
        <v>23</v>
      </c>
      <c r="H18" s="56">
        <v>18</v>
      </c>
      <c r="I18" s="58">
        <v>2075</v>
      </c>
      <c r="J18" s="31">
        <f t="shared" si="0"/>
        <v>2448.5</v>
      </c>
      <c r="K18" s="11">
        <f t="shared" si="1"/>
        <v>37350</v>
      </c>
      <c r="L18" s="11">
        <f t="shared" si="2"/>
        <v>44073</v>
      </c>
      <c r="M18" s="11"/>
      <c r="N18" s="11"/>
      <c r="O18" s="11"/>
      <c r="P18" s="12"/>
      <c r="W18" s="13"/>
    </row>
    <row r="19" spans="2:23" ht="145.5" customHeight="1" x14ac:dyDescent="0.25">
      <c r="B19" s="33">
        <v>13</v>
      </c>
      <c r="C19" s="50" t="s">
        <v>62</v>
      </c>
      <c r="D19" s="51" t="s">
        <v>58</v>
      </c>
      <c r="E19" s="9"/>
      <c r="F19" s="52" t="s">
        <v>112</v>
      </c>
      <c r="G19" s="55" t="s">
        <v>23</v>
      </c>
      <c r="H19" s="56">
        <v>10</v>
      </c>
      <c r="I19" s="58">
        <v>4657</v>
      </c>
      <c r="J19" s="31">
        <f t="shared" si="0"/>
        <v>5495.2599999999993</v>
      </c>
      <c r="K19" s="11">
        <f t="shared" si="1"/>
        <v>46570</v>
      </c>
      <c r="L19" s="11">
        <f t="shared" si="2"/>
        <v>54952.599999999991</v>
      </c>
      <c r="M19" s="11"/>
      <c r="N19" s="11"/>
      <c r="O19" s="11"/>
      <c r="P19" s="12"/>
      <c r="W19" s="13"/>
    </row>
    <row r="20" spans="2:23" ht="171.75" customHeight="1" x14ac:dyDescent="0.25">
      <c r="B20" s="33">
        <v>14</v>
      </c>
      <c r="C20" s="48" t="s">
        <v>63</v>
      </c>
      <c r="D20" s="51" t="s">
        <v>58</v>
      </c>
      <c r="E20" s="9"/>
      <c r="F20" s="52" t="s">
        <v>113</v>
      </c>
      <c r="G20" s="55" t="s">
        <v>23</v>
      </c>
      <c r="H20" s="56">
        <v>18</v>
      </c>
      <c r="I20" s="58">
        <v>4090</v>
      </c>
      <c r="J20" s="31">
        <f t="shared" si="0"/>
        <v>4826.2</v>
      </c>
      <c r="K20" s="11">
        <f t="shared" si="1"/>
        <v>73620</v>
      </c>
      <c r="L20" s="11">
        <f t="shared" si="2"/>
        <v>86871.599999999991</v>
      </c>
      <c r="M20" s="11"/>
      <c r="N20" s="11"/>
      <c r="O20" s="11"/>
      <c r="P20" s="12"/>
      <c r="W20" s="13"/>
    </row>
    <row r="21" spans="2:23" ht="202.5" customHeight="1" x14ac:dyDescent="0.25">
      <c r="B21" s="33">
        <v>15</v>
      </c>
      <c r="C21" s="48" t="s">
        <v>64</v>
      </c>
      <c r="D21" s="51" t="s">
        <v>58</v>
      </c>
      <c r="E21" s="9"/>
      <c r="F21" s="48" t="s">
        <v>114</v>
      </c>
      <c r="G21" s="55" t="s">
        <v>23</v>
      </c>
      <c r="H21" s="56">
        <v>1</v>
      </c>
      <c r="I21" s="58">
        <v>6510</v>
      </c>
      <c r="J21" s="31">
        <f t="shared" si="0"/>
        <v>7681.7999999999993</v>
      </c>
      <c r="K21" s="11">
        <f t="shared" si="1"/>
        <v>6510</v>
      </c>
      <c r="L21" s="11">
        <f t="shared" si="2"/>
        <v>7681.7999999999993</v>
      </c>
      <c r="M21" s="11"/>
      <c r="N21" s="11"/>
      <c r="O21" s="11"/>
      <c r="P21" s="12"/>
      <c r="W21" s="13"/>
    </row>
    <row r="22" spans="2:23" ht="65.25" customHeight="1" x14ac:dyDescent="0.25">
      <c r="B22" s="33">
        <v>16</v>
      </c>
      <c r="C22" s="48" t="s">
        <v>65</v>
      </c>
      <c r="D22" s="51" t="s">
        <v>58</v>
      </c>
      <c r="E22" s="9"/>
      <c r="F22" s="48" t="s">
        <v>115</v>
      </c>
      <c r="G22" s="55" t="s">
        <v>23</v>
      </c>
      <c r="H22" s="56">
        <v>1</v>
      </c>
      <c r="I22" s="58">
        <v>4302</v>
      </c>
      <c r="J22" s="31">
        <f t="shared" si="0"/>
        <v>5076.3599999999997</v>
      </c>
      <c r="K22" s="11">
        <f t="shared" si="1"/>
        <v>4302</v>
      </c>
      <c r="L22" s="11">
        <f t="shared" si="2"/>
        <v>5076.3599999999997</v>
      </c>
      <c r="M22" s="11"/>
      <c r="N22" s="11"/>
      <c r="O22" s="11"/>
      <c r="P22" s="12"/>
      <c r="W22" s="13"/>
    </row>
    <row r="23" spans="2:23" ht="144.75" customHeight="1" x14ac:dyDescent="0.25">
      <c r="B23" s="33">
        <v>17</v>
      </c>
      <c r="C23" s="48" t="s">
        <v>66</v>
      </c>
      <c r="D23" s="51" t="s">
        <v>58</v>
      </c>
      <c r="E23" s="9"/>
      <c r="F23" s="52" t="s">
        <v>116</v>
      </c>
      <c r="G23" s="55" t="s">
        <v>23</v>
      </c>
      <c r="H23" s="56">
        <v>18</v>
      </c>
      <c r="I23" s="58">
        <v>2864</v>
      </c>
      <c r="J23" s="31">
        <f t="shared" si="0"/>
        <v>3379.52</v>
      </c>
      <c r="K23" s="11">
        <f t="shared" si="1"/>
        <v>51552</v>
      </c>
      <c r="L23" s="11">
        <f t="shared" si="2"/>
        <v>60831.360000000001</v>
      </c>
      <c r="M23" s="11"/>
      <c r="N23" s="11"/>
      <c r="O23" s="11"/>
      <c r="P23" s="12"/>
      <c r="W23" s="13"/>
    </row>
    <row r="24" spans="2:23" ht="96" customHeight="1" x14ac:dyDescent="0.25">
      <c r="B24" s="33">
        <v>18</v>
      </c>
      <c r="C24" s="48" t="s">
        <v>68</v>
      </c>
      <c r="D24" s="51" t="s">
        <v>67</v>
      </c>
      <c r="E24" s="9"/>
      <c r="F24" s="52" t="s">
        <v>117</v>
      </c>
      <c r="G24" s="55" t="s">
        <v>23</v>
      </c>
      <c r="H24" s="56">
        <v>3</v>
      </c>
      <c r="I24" s="58">
        <v>4346</v>
      </c>
      <c r="J24" s="31">
        <f t="shared" si="0"/>
        <v>5128.28</v>
      </c>
      <c r="K24" s="11">
        <f t="shared" si="1"/>
        <v>13038</v>
      </c>
      <c r="L24" s="11">
        <f t="shared" si="2"/>
        <v>15384.84</v>
      </c>
      <c r="M24" s="11"/>
      <c r="N24" s="11"/>
      <c r="O24" s="11"/>
      <c r="P24" s="12"/>
      <c r="W24" s="13"/>
    </row>
    <row r="25" spans="2:23" ht="51.75" customHeight="1" x14ac:dyDescent="0.25">
      <c r="B25" s="33">
        <v>19</v>
      </c>
      <c r="C25" s="34" t="s">
        <v>56</v>
      </c>
      <c r="D25" s="51"/>
      <c r="E25" s="9"/>
      <c r="F25" s="10" t="s">
        <v>118</v>
      </c>
      <c r="G25" s="55" t="s">
        <v>23</v>
      </c>
      <c r="H25" s="56">
        <v>150</v>
      </c>
      <c r="I25" s="58">
        <v>173</v>
      </c>
      <c r="J25" s="31">
        <f t="shared" si="0"/>
        <v>204.14</v>
      </c>
      <c r="K25" s="11">
        <f t="shared" si="1"/>
        <v>25950</v>
      </c>
      <c r="L25" s="11">
        <f t="shared" si="2"/>
        <v>30620.999999999996</v>
      </c>
      <c r="M25" s="11"/>
      <c r="N25" s="11"/>
      <c r="O25" s="11"/>
      <c r="P25" s="12"/>
      <c r="W25" s="13"/>
    </row>
    <row r="26" spans="2:23" ht="141" customHeight="1" x14ac:dyDescent="0.25">
      <c r="B26" s="33">
        <v>20</v>
      </c>
      <c r="C26" s="48" t="s">
        <v>69</v>
      </c>
      <c r="D26" s="51" t="s">
        <v>58</v>
      </c>
      <c r="E26" s="9"/>
      <c r="F26" s="10" t="s">
        <v>24</v>
      </c>
      <c r="G26" s="55" t="s">
        <v>23</v>
      </c>
      <c r="H26" s="56">
        <v>18</v>
      </c>
      <c r="I26" s="58">
        <v>6246</v>
      </c>
      <c r="J26" s="31">
        <f t="shared" si="0"/>
        <v>7370.28</v>
      </c>
      <c r="K26" s="11">
        <f t="shared" si="1"/>
        <v>112428</v>
      </c>
      <c r="L26" s="11">
        <f t="shared" si="2"/>
        <v>132665.04</v>
      </c>
      <c r="M26" s="11"/>
      <c r="N26" s="11"/>
      <c r="O26" s="11"/>
      <c r="P26" s="12"/>
      <c r="W26" s="13"/>
    </row>
    <row r="27" spans="2:23" ht="36.75" customHeight="1" x14ac:dyDescent="0.25">
      <c r="B27" s="33">
        <v>21</v>
      </c>
      <c r="C27" s="48" t="s">
        <v>71</v>
      </c>
      <c r="D27" s="51" t="s">
        <v>70</v>
      </c>
      <c r="E27" s="9"/>
      <c r="F27" s="52" t="s">
        <v>119</v>
      </c>
      <c r="G27" s="55" t="s">
        <v>23</v>
      </c>
      <c r="H27" s="56">
        <v>46</v>
      </c>
      <c r="I27" s="58">
        <v>2624</v>
      </c>
      <c r="J27" s="31">
        <f t="shared" si="0"/>
        <v>3096.3199999999997</v>
      </c>
      <c r="K27" s="11">
        <f t="shared" si="1"/>
        <v>120704</v>
      </c>
      <c r="L27" s="11">
        <f t="shared" si="2"/>
        <v>142430.71999999997</v>
      </c>
      <c r="M27" s="11"/>
      <c r="N27" s="11"/>
      <c r="O27" s="11"/>
      <c r="P27" s="12"/>
      <c r="W27" s="13"/>
    </row>
    <row r="28" spans="2:23" ht="68.25" customHeight="1" x14ac:dyDescent="0.25">
      <c r="B28" s="33">
        <v>22</v>
      </c>
      <c r="C28" s="47" t="s">
        <v>72</v>
      </c>
      <c r="D28" s="51" t="s">
        <v>58</v>
      </c>
      <c r="E28" s="9"/>
      <c r="F28" s="10" t="s">
        <v>26</v>
      </c>
      <c r="G28" s="55" t="s">
        <v>23</v>
      </c>
      <c r="H28" s="57">
        <v>10</v>
      </c>
      <c r="I28" s="58">
        <v>3310</v>
      </c>
      <c r="J28" s="31">
        <f t="shared" si="0"/>
        <v>3905.7999999999997</v>
      </c>
      <c r="K28" s="11">
        <f t="shared" si="1"/>
        <v>33100</v>
      </c>
      <c r="L28" s="11">
        <f t="shared" si="2"/>
        <v>39058</v>
      </c>
      <c r="M28" s="11"/>
      <c r="N28" s="11"/>
      <c r="O28" s="11"/>
      <c r="P28" s="12"/>
      <c r="W28" s="13"/>
    </row>
    <row r="29" spans="2:23" ht="173.25" customHeight="1" x14ac:dyDescent="0.25">
      <c r="B29" s="33">
        <v>23</v>
      </c>
      <c r="C29" s="47" t="s">
        <v>73</v>
      </c>
      <c r="D29" s="51" t="s">
        <v>58</v>
      </c>
      <c r="E29" s="9"/>
      <c r="F29" s="52" t="s">
        <v>120</v>
      </c>
      <c r="G29" s="55" t="s">
        <v>23</v>
      </c>
      <c r="H29" s="57">
        <v>10</v>
      </c>
      <c r="I29" s="58">
        <v>5037</v>
      </c>
      <c r="J29" s="31">
        <f t="shared" si="0"/>
        <v>5943.66</v>
      </c>
      <c r="K29" s="11">
        <f t="shared" si="1"/>
        <v>50370</v>
      </c>
      <c r="L29" s="11">
        <f t="shared" si="2"/>
        <v>59436.6</v>
      </c>
      <c r="M29" s="11"/>
      <c r="N29" s="11"/>
      <c r="O29" s="11"/>
      <c r="P29" s="12"/>
      <c r="W29" s="13"/>
    </row>
    <row r="30" spans="2:23" ht="96" customHeight="1" x14ac:dyDescent="0.25">
      <c r="B30" s="33">
        <v>24</v>
      </c>
      <c r="C30" s="47" t="s">
        <v>74</v>
      </c>
      <c r="D30" s="51" t="s">
        <v>67</v>
      </c>
      <c r="E30" s="9"/>
      <c r="F30" s="52" t="s">
        <v>121</v>
      </c>
      <c r="G30" s="55" t="s">
        <v>23</v>
      </c>
      <c r="H30" s="57">
        <v>30</v>
      </c>
      <c r="I30" s="58">
        <v>3890</v>
      </c>
      <c r="J30" s="31">
        <f t="shared" si="0"/>
        <v>4590.2</v>
      </c>
      <c r="K30" s="11">
        <f t="shared" si="1"/>
        <v>116700</v>
      </c>
      <c r="L30" s="11">
        <f t="shared" si="2"/>
        <v>137706</v>
      </c>
      <c r="M30" s="11"/>
      <c r="N30" s="11"/>
      <c r="O30" s="11"/>
      <c r="P30" s="12"/>
      <c r="W30" s="13"/>
    </row>
    <row r="31" spans="2:23" ht="63" customHeight="1" x14ac:dyDescent="0.25">
      <c r="B31" s="33">
        <v>25</v>
      </c>
      <c r="C31" s="47" t="s">
        <v>77</v>
      </c>
      <c r="D31" s="51" t="s">
        <v>76</v>
      </c>
      <c r="E31" s="9"/>
      <c r="F31" s="47" t="s">
        <v>122</v>
      </c>
      <c r="G31" s="55" t="s">
        <v>23</v>
      </c>
      <c r="H31" s="57">
        <v>10</v>
      </c>
      <c r="I31" s="58">
        <v>3784</v>
      </c>
      <c r="J31" s="31">
        <f t="shared" si="0"/>
        <v>4465.12</v>
      </c>
      <c r="K31" s="11">
        <f t="shared" si="1"/>
        <v>37840</v>
      </c>
      <c r="L31" s="11">
        <f t="shared" si="2"/>
        <v>44651.199999999997</v>
      </c>
      <c r="M31" s="11"/>
      <c r="N31" s="11"/>
      <c r="O31" s="11"/>
      <c r="P31" s="12"/>
      <c r="W31" s="13"/>
    </row>
    <row r="32" spans="2:23" ht="67.5" customHeight="1" x14ac:dyDescent="0.25">
      <c r="B32" s="33">
        <v>26</v>
      </c>
      <c r="C32" s="47" t="s">
        <v>78</v>
      </c>
      <c r="D32" s="51" t="s">
        <v>76</v>
      </c>
      <c r="E32" s="9"/>
      <c r="F32" s="47" t="s">
        <v>123</v>
      </c>
      <c r="G32" s="55" t="s">
        <v>23</v>
      </c>
      <c r="H32" s="57">
        <v>10</v>
      </c>
      <c r="I32" s="58">
        <v>451</v>
      </c>
      <c r="J32" s="31">
        <f t="shared" si="0"/>
        <v>532.17999999999995</v>
      </c>
      <c r="K32" s="11">
        <f t="shared" si="1"/>
        <v>4510</v>
      </c>
      <c r="L32" s="11">
        <f t="shared" si="2"/>
        <v>5321.7999999999993</v>
      </c>
      <c r="M32" s="11"/>
      <c r="N32" s="11"/>
      <c r="O32" s="11"/>
      <c r="P32" s="12"/>
      <c r="W32" s="13"/>
    </row>
    <row r="33" spans="2:23" ht="136.5" customHeight="1" x14ac:dyDescent="0.25">
      <c r="B33" s="46">
        <v>27</v>
      </c>
      <c r="C33" s="47" t="s">
        <v>75</v>
      </c>
      <c r="D33" s="51" t="s">
        <v>58</v>
      </c>
      <c r="E33" s="9"/>
      <c r="F33" s="47" t="s">
        <v>25</v>
      </c>
      <c r="G33" s="55" t="s">
        <v>23</v>
      </c>
      <c r="H33" s="57">
        <v>32</v>
      </c>
      <c r="I33" s="58">
        <v>4260</v>
      </c>
      <c r="J33" s="31">
        <f t="shared" si="0"/>
        <v>5026.8</v>
      </c>
      <c r="K33" s="11">
        <f t="shared" si="1"/>
        <v>136320</v>
      </c>
      <c r="L33" s="11">
        <f t="shared" si="2"/>
        <v>160857.60000000001</v>
      </c>
      <c r="M33" s="11"/>
      <c r="N33" s="11"/>
      <c r="O33" s="11"/>
      <c r="P33" s="12"/>
      <c r="W33" s="13"/>
    </row>
    <row r="34" spans="2:23" ht="64.5" customHeight="1" x14ac:dyDescent="0.25">
      <c r="B34" s="46">
        <v>28</v>
      </c>
      <c r="C34" s="48" t="s">
        <v>93</v>
      </c>
      <c r="D34" s="51" t="s">
        <v>94</v>
      </c>
      <c r="E34" s="9"/>
      <c r="F34" s="52" t="s">
        <v>124</v>
      </c>
      <c r="G34" s="55" t="s">
        <v>138</v>
      </c>
      <c r="H34" s="56">
        <v>2821</v>
      </c>
      <c r="I34" s="59">
        <v>51</v>
      </c>
      <c r="J34" s="31">
        <f t="shared" si="0"/>
        <v>60.18</v>
      </c>
      <c r="K34" s="11">
        <f t="shared" si="1"/>
        <v>143871</v>
      </c>
      <c r="L34" s="11">
        <f t="shared" si="2"/>
        <v>169767.78</v>
      </c>
      <c r="M34" s="11"/>
      <c r="N34" s="11"/>
      <c r="O34" s="11"/>
      <c r="P34" s="12"/>
      <c r="W34" s="13"/>
    </row>
    <row r="35" spans="2:23" ht="108.75" customHeight="1" x14ac:dyDescent="0.25">
      <c r="B35" s="46">
        <v>29</v>
      </c>
      <c r="C35" s="48" t="s">
        <v>79</v>
      </c>
      <c r="D35" s="51"/>
      <c r="E35" s="9"/>
      <c r="F35" s="52" t="s">
        <v>125</v>
      </c>
      <c r="G35" s="55" t="s">
        <v>138</v>
      </c>
      <c r="H35" s="56">
        <v>985</v>
      </c>
      <c r="I35" s="59">
        <v>43</v>
      </c>
      <c r="J35" s="31">
        <f t="shared" si="0"/>
        <v>50.739999999999995</v>
      </c>
      <c r="K35" s="11">
        <f t="shared" si="1"/>
        <v>42355</v>
      </c>
      <c r="L35" s="11">
        <f t="shared" si="2"/>
        <v>49978.899999999994</v>
      </c>
      <c r="M35" s="11"/>
      <c r="N35" s="11"/>
      <c r="O35" s="11"/>
      <c r="P35" s="12"/>
      <c r="W35" s="13"/>
    </row>
    <row r="36" spans="2:23" ht="34.5" customHeight="1" x14ac:dyDescent="0.25">
      <c r="B36" s="46">
        <v>30</v>
      </c>
      <c r="C36" s="48" t="s">
        <v>80</v>
      </c>
      <c r="D36" s="51"/>
      <c r="E36" s="9"/>
      <c r="F36" s="52" t="s">
        <v>126</v>
      </c>
      <c r="G36" s="55" t="s">
        <v>23</v>
      </c>
      <c r="H36" s="56">
        <v>132</v>
      </c>
      <c r="I36" s="59">
        <v>176</v>
      </c>
      <c r="J36" s="31">
        <f t="shared" si="0"/>
        <v>207.67999999999998</v>
      </c>
      <c r="K36" s="11">
        <f t="shared" si="1"/>
        <v>23232</v>
      </c>
      <c r="L36" s="11">
        <f t="shared" si="2"/>
        <v>27413.759999999998</v>
      </c>
      <c r="M36" s="11"/>
      <c r="N36" s="11"/>
      <c r="O36" s="11"/>
      <c r="P36" s="12"/>
      <c r="W36" s="13"/>
    </row>
    <row r="37" spans="2:23" ht="34.5" customHeight="1" x14ac:dyDescent="0.25">
      <c r="B37" s="46">
        <v>31</v>
      </c>
      <c r="C37" s="48" t="s">
        <v>81</v>
      </c>
      <c r="D37" s="51"/>
      <c r="E37" s="9"/>
      <c r="F37" s="52" t="s">
        <v>126</v>
      </c>
      <c r="G37" s="55" t="s">
        <v>23</v>
      </c>
      <c r="H37" s="56">
        <v>154</v>
      </c>
      <c r="I37" s="59">
        <v>16</v>
      </c>
      <c r="J37" s="31">
        <f t="shared" si="0"/>
        <v>18.88</v>
      </c>
      <c r="K37" s="11">
        <f t="shared" si="1"/>
        <v>2464</v>
      </c>
      <c r="L37" s="11">
        <f t="shared" si="2"/>
        <v>2907.52</v>
      </c>
      <c r="M37" s="11"/>
      <c r="N37" s="11"/>
      <c r="O37" s="11"/>
      <c r="P37" s="12"/>
      <c r="W37" s="13"/>
    </row>
    <row r="38" spans="2:23" ht="34.5" customHeight="1" x14ac:dyDescent="0.25">
      <c r="B38" s="46">
        <v>32</v>
      </c>
      <c r="C38" s="48" t="s">
        <v>82</v>
      </c>
      <c r="D38" s="51"/>
      <c r="E38" s="9"/>
      <c r="F38" s="52" t="s">
        <v>126</v>
      </c>
      <c r="G38" s="55" t="s">
        <v>23</v>
      </c>
      <c r="H38" s="56">
        <v>148</v>
      </c>
      <c r="I38" s="59">
        <v>26</v>
      </c>
      <c r="J38" s="31">
        <f t="shared" si="0"/>
        <v>30.68</v>
      </c>
      <c r="K38" s="11">
        <f t="shared" si="1"/>
        <v>3848</v>
      </c>
      <c r="L38" s="11">
        <f t="shared" si="2"/>
        <v>4540.6400000000003</v>
      </c>
      <c r="M38" s="11"/>
      <c r="N38" s="11"/>
      <c r="O38" s="11"/>
      <c r="P38" s="12"/>
      <c r="W38" s="13"/>
    </row>
    <row r="39" spans="2:23" ht="34.5" customHeight="1" x14ac:dyDescent="0.25">
      <c r="B39" s="46">
        <v>33</v>
      </c>
      <c r="C39" s="48" t="s">
        <v>83</v>
      </c>
      <c r="D39" s="51"/>
      <c r="E39" s="9"/>
      <c r="F39" s="52" t="s">
        <v>126</v>
      </c>
      <c r="G39" s="55" t="s">
        <v>23</v>
      </c>
      <c r="H39" s="56">
        <v>84</v>
      </c>
      <c r="I39" s="59">
        <v>179</v>
      </c>
      <c r="J39" s="31">
        <f t="shared" si="0"/>
        <v>211.22</v>
      </c>
      <c r="K39" s="11">
        <f t="shared" si="1"/>
        <v>15036</v>
      </c>
      <c r="L39" s="11">
        <f t="shared" si="2"/>
        <v>17742.48</v>
      </c>
      <c r="M39" s="11"/>
      <c r="N39" s="11"/>
      <c r="O39" s="11"/>
      <c r="P39" s="12"/>
      <c r="W39" s="13"/>
    </row>
    <row r="40" spans="2:23" ht="34.5" customHeight="1" x14ac:dyDescent="0.25">
      <c r="B40" s="46">
        <v>34</v>
      </c>
      <c r="C40" s="48" t="s">
        <v>84</v>
      </c>
      <c r="D40" s="51"/>
      <c r="E40" s="9"/>
      <c r="F40" s="52" t="s">
        <v>126</v>
      </c>
      <c r="G40" s="55" t="s">
        <v>23</v>
      </c>
      <c r="H40" s="56">
        <v>84</v>
      </c>
      <c r="I40" s="59">
        <v>179</v>
      </c>
      <c r="J40" s="31">
        <f t="shared" si="0"/>
        <v>211.22</v>
      </c>
      <c r="K40" s="11">
        <f t="shared" si="1"/>
        <v>15036</v>
      </c>
      <c r="L40" s="11">
        <f t="shared" si="2"/>
        <v>17742.48</v>
      </c>
      <c r="M40" s="11"/>
      <c r="N40" s="11"/>
      <c r="O40" s="11"/>
      <c r="P40" s="12"/>
      <c r="W40" s="13"/>
    </row>
    <row r="41" spans="2:23" ht="34.5" customHeight="1" x14ac:dyDescent="0.25">
      <c r="B41" s="46">
        <v>35</v>
      </c>
      <c r="C41" s="48" t="s">
        <v>85</v>
      </c>
      <c r="D41" s="51"/>
      <c r="E41" s="9"/>
      <c r="F41" s="52" t="s">
        <v>126</v>
      </c>
      <c r="G41" s="55" t="s">
        <v>23</v>
      </c>
      <c r="H41" s="56">
        <v>130</v>
      </c>
      <c r="I41" s="59">
        <v>119</v>
      </c>
      <c r="J41" s="31">
        <f t="shared" si="0"/>
        <v>140.41999999999999</v>
      </c>
      <c r="K41" s="11">
        <f t="shared" si="1"/>
        <v>15470</v>
      </c>
      <c r="L41" s="11">
        <f t="shared" si="2"/>
        <v>18254.599999999999</v>
      </c>
      <c r="M41" s="11"/>
      <c r="N41" s="11"/>
      <c r="O41" s="11"/>
      <c r="P41" s="12"/>
      <c r="W41" s="13"/>
    </row>
    <row r="42" spans="2:23" ht="34.5" customHeight="1" x14ac:dyDescent="0.25">
      <c r="B42" s="46">
        <v>36</v>
      </c>
      <c r="C42" s="48" t="s">
        <v>86</v>
      </c>
      <c r="D42" s="51"/>
      <c r="E42" s="9"/>
      <c r="F42" s="52" t="s">
        <v>126</v>
      </c>
      <c r="G42" s="55" t="s">
        <v>23</v>
      </c>
      <c r="H42" s="56">
        <v>100</v>
      </c>
      <c r="I42" s="59">
        <v>91</v>
      </c>
      <c r="J42" s="31">
        <f t="shared" si="0"/>
        <v>107.38</v>
      </c>
      <c r="K42" s="11">
        <f t="shared" si="1"/>
        <v>9100</v>
      </c>
      <c r="L42" s="11">
        <f t="shared" si="2"/>
        <v>10738</v>
      </c>
      <c r="M42" s="11"/>
      <c r="N42" s="11"/>
      <c r="O42" s="11"/>
      <c r="P42" s="12"/>
      <c r="W42" s="13"/>
    </row>
    <row r="43" spans="2:23" ht="34.5" customHeight="1" x14ac:dyDescent="0.25">
      <c r="B43" s="46">
        <v>37</v>
      </c>
      <c r="C43" s="48" t="s">
        <v>87</v>
      </c>
      <c r="D43" s="51"/>
      <c r="E43" s="9"/>
      <c r="F43" s="52" t="s">
        <v>126</v>
      </c>
      <c r="G43" s="55" t="s">
        <v>23</v>
      </c>
      <c r="H43" s="56">
        <v>124</v>
      </c>
      <c r="I43" s="59">
        <v>91</v>
      </c>
      <c r="J43" s="31">
        <f t="shared" si="0"/>
        <v>107.38</v>
      </c>
      <c r="K43" s="11">
        <f t="shared" si="1"/>
        <v>11284</v>
      </c>
      <c r="L43" s="11">
        <f t="shared" si="2"/>
        <v>13315.119999999999</v>
      </c>
      <c r="M43" s="11"/>
      <c r="N43" s="11"/>
      <c r="O43" s="11"/>
      <c r="P43" s="12"/>
      <c r="W43" s="13"/>
    </row>
    <row r="44" spans="2:23" ht="34.5" customHeight="1" x14ac:dyDescent="0.25">
      <c r="B44" s="46">
        <v>38</v>
      </c>
      <c r="C44" s="48" t="s">
        <v>88</v>
      </c>
      <c r="D44" s="51"/>
      <c r="E44" s="9"/>
      <c r="F44" s="52" t="s">
        <v>126</v>
      </c>
      <c r="G44" s="55" t="s">
        <v>23</v>
      </c>
      <c r="H44" s="56">
        <v>98</v>
      </c>
      <c r="I44" s="59">
        <v>57</v>
      </c>
      <c r="J44" s="31">
        <f t="shared" si="0"/>
        <v>67.259999999999991</v>
      </c>
      <c r="K44" s="11">
        <f t="shared" si="1"/>
        <v>5586</v>
      </c>
      <c r="L44" s="11">
        <f t="shared" si="2"/>
        <v>6591.48</v>
      </c>
      <c r="M44" s="11"/>
      <c r="N44" s="11"/>
      <c r="O44" s="11"/>
      <c r="P44" s="12"/>
      <c r="W44" s="13"/>
    </row>
    <row r="45" spans="2:23" ht="89.25" customHeight="1" x14ac:dyDescent="0.25">
      <c r="B45" s="46">
        <v>39</v>
      </c>
      <c r="C45" s="48" t="s">
        <v>97</v>
      </c>
      <c r="D45" s="51" t="s">
        <v>95</v>
      </c>
      <c r="E45" s="9"/>
      <c r="F45" s="52" t="s">
        <v>127</v>
      </c>
      <c r="G45" s="55" t="s">
        <v>23</v>
      </c>
      <c r="H45" s="56">
        <v>2</v>
      </c>
      <c r="I45" s="59">
        <v>16293</v>
      </c>
      <c r="J45" s="31">
        <f t="shared" si="0"/>
        <v>19225.739999999998</v>
      </c>
      <c r="K45" s="11">
        <f t="shared" si="1"/>
        <v>32586</v>
      </c>
      <c r="L45" s="11">
        <f t="shared" si="2"/>
        <v>38451.479999999996</v>
      </c>
      <c r="M45" s="11"/>
      <c r="N45" s="11"/>
      <c r="O45" s="11"/>
      <c r="P45" s="12"/>
      <c r="W45" s="13"/>
    </row>
    <row r="46" spans="2:23" ht="101.25" customHeight="1" x14ac:dyDescent="0.25">
      <c r="B46" s="46">
        <v>40</v>
      </c>
      <c r="C46" s="47" t="s">
        <v>89</v>
      </c>
      <c r="D46" s="51"/>
      <c r="E46" s="9"/>
      <c r="F46" s="52" t="s">
        <v>128</v>
      </c>
      <c r="G46" s="55" t="s">
        <v>23</v>
      </c>
      <c r="H46" s="56">
        <v>4000</v>
      </c>
      <c r="I46" s="59">
        <v>7</v>
      </c>
      <c r="J46" s="31">
        <f t="shared" si="0"/>
        <v>8.26</v>
      </c>
      <c r="K46" s="11">
        <f t="shared" si="1"/>
        <v>28000</v>
      </c>
      <c r="L46" s="11">
        <f t="shared" si="2"/>
        <v>33040</v>
      </c>
      <c r="M46" s="11"/>
      <c r="N46" s="11"/>
      <c r="O46" s="11"/>
      <c r="P46" s="12"/>
      <c r="W46" s="13"/>
    </row>
    <row r="47" spans="2:23" ht="67.5" customHeight="1" x14ac:dyDescent="0.25">
      <c r="B47" s="46">
        <v>41</v>
      </c>
      <c r="C47" s="48" t="s">
        <v>90</v>
      </c>
      <c r="D47" s="51"/>
      <c r="E47" s="9"/>
      <c r="F47" s="52" t="s">
        <v>129</v>
      </c>
      <c r="G47" s="55" t="s">
        <v>23</v>
      </c>
      <c r="H47" s="56">
        <v>22</v>
      </c>
      <c r="I47" s="59">
        <v>1352</v>
      </c>
      <c r="J47" s="31">
        <f t="shared" si="0"/>
        <v>1595.36</v>
      </c>
      <c r="K47" s="11">
        <f t="shared" si="1"/>
        <v>29744</v>
      </c>
      <c r="L47" s="11">
        <f t="shared" si="2"/>
        <v>35097.919999999998</v>
      </c>
      <c r="M47" s="11"/>
      <c r="N47" s="11"/>
      <c r="O47" s="11"/>
      <c r="P47" s="12"/>
      <c r="W47" s="13"/>
    </row>
    <row r="48" spans="2:23" ht="111.75" customHeight="1" x14ac:dyDescent="0.25">
      <c r="B48" s="46">
        <v>42</v>
      </c>
      <c r="C48" s="48" t="s">
        <v>99</v>
      </c>
      <c r="D48" s="51" t="s">
        <v>96</v>
      </c>
      <c r="E48" s="9"/>
      <c r="F48" s="48" t="s">
        <v>130</v>
      </c>
      <c r="G48" s="55" t="s">
        <v>23</v>
      </c>
      <c r="H48" s="56">
        <v>6</v>
      </c>
      <c r="I48" s="59">
        <v>19460</v>
      </c>
      <c r="J48" s="31">
        <f t="shared" si="0"/>
        <v>22962.799999999999</v>
      </c>
      <c r="K48" s="11">
        <f t="shared" si="1"/>
        <v>116760</v>
      </c>
      <c r="L48" s="11">
        <f t="shared" si="2"/>
        <v>137776.79999999999</v>
      </c>
      <c r="M48" s="11"/>
      <c r="N48" s="11"/>
      <c r="O48" s="11"/>
      <c r="P48" s="12"/>
      <c r="W48" s="13"/>
    </row>
    <row r="49" spans="2:23" ht="34.5" customHeight="1" x14ac:dyDescent="0.25">
      <c r="B49" s="46">
        <v>43</v>
      </c>
      <c r="C49" s="48" t="s">
        <v>100</v>
      </c>
      <c r="D49" s="51" t="s">
        <v>76</v>
      </c>
      <c r="E49" s="9"/>
      <c r="F49" s="48" t="s">
        <v>131</v>
      </c>
      <c r="G49" s="55" t="s">
        <v>23</v>
      </c>
      <c r="H49" s="56">
        <v>1</v>
      </c>
      <c r="I49" s="59">
        <v>6973</v>
      </c>
      <c r="J49" s="31">
        <f t="shared" si="0"/>
        <v>8228.14</v>
      </c>
      <c r="K49" s="11">
        <f t="shared" si="1"/>
        <v>6973</v>
      </c>
      <c r="L49" s="11">
        <f t="shared" si="2"/>
        <v>8228.14</v>
      </c>
      <c r="M49" s="11"/>
      <c r="N49" s="11"/>
      <c r="O49" s="11"/>
      <c r="P49" s="12"/>
      <c r="W49" s="13"/>
    </row>
    <row r="50" spans="2:23" ht="35.25" customHeight="1" x14ac:dyDescent="0.25">
      <c r="B50" s="46">
        <v>44</v>
      </c>
      <c r="C50" s="48" t="s">
        <v>101</v>
      </c>
      <c r="D50" s="51" t="s">
        <v>76</v>
      </c>
      <c r="E50" s="9"/>
      <c r="F50" s="48" t="s">
        <v>132</v>
      </c>
      <c r="G50" s="55" t="s">
        <v>23</v>
      </c>
      <c r="H50" s="56">
        <v>30</v>
      </c>
      <c r="I50" s="59">
        <v>2375</v>
      </c>
      <c r="J50" s="31">
        <f t="shared" si="0"/>
        <v>2802.5</v>
      </c>
      <c r="K50" s="11">
        <f t="shared" si="1"/>
        <v>71250</v>
      </c>
      <c r="L50" s="11">
        <f t="shared" si="2"/>
        <v>84075</v>
      </c>
      <c r="M50" s="11"/>
      <c r="N50" s="11"/>
      <c r="O50" s="11"/>
      <c r="P50" s="12"/>
      <c r="W50" s="13"/>
    </row>
    <row r="51" spans="2:23" ht="78" customHeight="1" x14ac:dyDescent="0.25">
      <c r="B51" s="46">
        <v>45</v>
      </c>
      <c r="C51" s="48" t="s">
        <v>102</v>
      </c>
      <c r="D51" s="51" t="s">
        <v>98</v>
      </c>
      <c r="E51" s="9"/>
      <c r="F51" s="48" t="s">
        <v>133</v>
      </c>
      <c r="G51" s="55" t="s">
        <v>23</v>
      </c>
      <c r="H51" s="56">
        <v>45</v>
      </c>
      <c r="I51" s="59">
        <v>1818</v>
      </c>
      <c r="J51" s="31">
        <f t="shared" si="0"/>
        <v>2145.2399999999998</v>
      </c>
      <c r="K51" s="11">
        <f t="shared" si="1"/>
        <v>81810</v>
      </c>
      <c r="L51" s="11">
        <f t="shared" si="2"/>
        <v>96535.799999999988</v>
      </c>
      <c r="M51" s="11"/>
      <c r="N51" s="11"/>
      <c r="O51" s="11"/>
      <c r="P51" s="12"/>
      <c r="W51" s="13"/>
    </row>
    <row r="52" spans="2:23" ht="47.25" customHeight="1" x14ac:dyDescent="0.25">
      <c r="B52" s="46">
        <v>46</v>
      </c>
      <c r="C52" s="48" t="s">
        <v>91</v>
      </c>
      <c r="D52" s="51"/>
      <c r="E52" s="9"/>
      <c r="F52" s="48" t="s">
        <v>134</v>
      </c>
      <c r="G52" s="55" t="s">
        <v>23</v>
      </c>
      <c r="H52" s="56">
        <v>140</v>
      </c>
      <c r="I52" s="59">
        <v>718</v>
      </c>
      <c r="J52" s="31">
        <f t="shared" si="0"/>
        <v>847.24</v>
      </c>
      <c r="K52" s="11">
        <f t="shared" si="1"/>
        <v>100520</v>
      </c>
      <c r="L52" s="11">
        <f t="shared" si="2"/>
        <v>118613.6</v>
      </c>
      <c r="M52" s="11"/>
      <c r="N52" s="11"/>
      <c r="O52" s="11"/>
      <c r="P52" s="12"/>
      <c r="W52" s="13"/>
    </row>
    <row r="53" spans="2:23" ht="171" customHeight="1" x14ac:dyDescent="0.25">
      <c r="B53" s="46">
        <v>47</v>
      </c>
      <c r="C53" s="48" t="s">
        <v>92</v>
      </c>
      <c r="D53" s="51"/>
      <c r="E53" s="9"/>
      <c r="F53" s="48" t="s">
        <v>135</v>
      </c>
      <c r="G53" s="55" t="s">
        <v>23</v>
      </c>
      <c r="H53" s="56">
        <v>140</v>
      </c>
      <c r="I53" s="59">
        <v>85</v>
      </c>
      <c r="J53" s="31">
        <f t="shared" si="0"/>
        <v>100.3</v>
      </c>
      <c r="K53" s="11">
        <f t="shared" si="1"/>
        <v>11900</v>
      </c>
      <c r="L53" s="11">
        <f t="shared" si="2"/>
        <v>14042</v>
      </c>
      <c r="M53" s="11"/>
      <c r="N53" s="11"/>
      <c r="O53" s="11"/>
      <c r="P53" s="12"/>
      <c r="W53" s="13"/>
    </row>
    <row r="54" spans="2:23" ht="195" x14ac:dyDescent="0.25">
      <c r="B54" s="46">
        <v>48</v>
      </c>
      <c r="C54" s="48" t="s">
        <v>103</v>
      </c>
      <c r="D54" s="51" t="s">
        <v>143</v>
      </c>
      <c r="E54" s="9"/>
      <c r="F54" s="48" t="s">
        <v>136</v>
      </c>
      <c r="G54" s="55" t="s">
        <v>23</v>
      </c>
      <c r="H54" s="56">
        <v>40</v>
      </c>
      <c r="I54" s="59">
        <v>1084</v>
      </c>
      <c r="J54" s="31">
        <f t="shared" si="0"/>
        <v>1279.1199999999999</v>
      </c>
      <c r="K54" s="11">
        <f t="shared" si="1"/>
        <v>43360</v>
      </c>
      <c r="L54" s="11">
        <f t="shared" si="2"/>
        <v>51164.799999999996</v>
      </c>
      <c r="M54" s="11"/>
      <c r="N54" s="11"/>
      <c r="O54" s="11"/>
      <c r="P54" s="12"/>
      <c r="W54" s="13"/>
    </row>
    <row r="55" spans="2:23" ht="48.75" customHeight="1" x14ac:dyDescent="0.25">
      <c r="B55" s="46">
        <v>49</v>
      </c>
      <c r="C55" s="48" t="s">
        <v>104</v>
      </c>
      <c r="D55" s="51" t="s">
        <v>76</v>
      </c>
      <c r="E55" s="9"/>
      <c r="F55" s="52" t="s">
        <v>137</v>
      </c>
      <c r="G55" s="55" t="s">
        <v>23</v>
      </c>
      <c r="H55" s="56">
        <v>36</v>
      </c>
      <c r="I55" s="59">
        <v>2079</v>
      </c>
      <c r="J55" s="31">
        <f t="shared" si="0"/>
        <v>2453.2199999999998</v>
      </c>
      <c r="K55" s="11">
        <f t="shared" si="1"/>
        <v>74844</v>
      </c>
      <c r="L55" s="11">
        <f t="shared" si="2"/>
        <v>88315.92</v>
      </c>
      <c r="M55" s="11"/>
      <c r="N55" s="11"/>
      <c r="O55" s="11"/>
      <c r="P55" s="12"/>
      <c r="W55" s="13"/>
    </row>
    <row r="56" spans="2:23" x14ac:dyDescent="0.25">
      <c r="B56" s="14"/>
      <c r="C56" s="15"/>
      <c r="D56" s="16"/>
      <c r="E56" s="16"/>
      <c r="F56" s="16"/>
      <c r="G56" s="17"/>
      <c r="H56" s="18"/>
      <c r="I56" s="19"/>
      <c r="J56" s="19"/>
      <c r="K56" s="20">
        <f>SUM(K7:K55)</f>
        <v>2317265</v>
      </c>
      <c r="L56" s="21">
        <f t="shared" ref="L56" si="3">K56*1.18</f>
        <v>2734372.6999999997</v>
      </c>
      <c r="M56" s="42"/>
      <c r="N56" s="42"/>
      <c r="O56" s="21"/>
      <c r="P56" s="21"/>
    </row>
    <row r="57" spans="2:23" x14ac:dyDescent="0.25">
      <c r="B57" s="22"/>
      <c r="C57" s="23"/>
      <c r="D57" s="24"/>
      <c r="E57" s="24"/>
      <c r="F57" s="24"/>
      <c r="G57" s="25"/>
      <c r="H57" s="25"/>
      <c r="I57" s="26"/>
      <c r="J57" s="26"/>
      <c r="K57" s="26" t="s">
        <v>8</v>
      </c>
      <c r="L57" s="27">
        <f>L56-K56</f>
        <v>417107.69999999972</v>
      </c>
      <c r="M57" s="39"/>
      <c r="N57" s="39"/>
      <c r="O57" s="39"/>
      <c r="P57" s="28"/>
    </row>
    <row r="58" spans="2:23" x14ac:dyDescent="0.25">
      <c r="B58" s="94" t="s">
        <v>43</v>
      </c>
      <c r="C58" s="94"/>
      <c r="D58" s="94"/>
      <c r="E58" s="94"/>
      <c r="F58" s="94"/>
      <c r="G58" s="94"/>
      <c r="H58" s="94"/>
      <c r="I58" s="94"/>
      <c r="J58" s="94"/>
      <c r="K58" s="94"/>
      <c r="L58" s="94"/>
      <c r="M58" s="94"/>
      <c r="N58" s="94"/>
      <c r="O58" s="94"/>
      <c r="P58" s="94"/>
    </row>
    <row r="59" spans="2:23" x14ac:dyDescent="0.25">
      <c r="B59" s="90" t="s">
        <v>3</v>
      </c>
      <c r="C59" s="90"/>
      <c r="D59" s="77" t="s">
        <v>34</v>
      </c>
      <c r="E59" s="78"/>
      <c r="F59" s="78"/>
      <c r="G59" s="78"/>
      <c r="H59" s="78"/>
      <c r="I59" s="78"/>
      <c r="J59" s="78"/>
      <c r="K59" s="78"/>
      <c r="L59" s="78"/>
      <c r="M59" s="78"/>
      <c r="N59" s="78"/>
      <c r="O59" s="78"/>
      <c r="P59" s="79"/>
    </row>
    <row r="60" spans="2:23" x14ac:dyDescent="0.25">
      <c r="B60" s="85" t="s">
        <v>2</v>
      </c>
      <c r="C60" s="86"/>
      <c r="D60" s="77" t="s">
        <v>20</v>
      </c>
      <c r="E60" s="87"/>
      <c r="F60" s="87"/>
      <c r="G60" s="87"/>
      <c r="H60" s="87"/>
      <c r="I60" s="87"/>
      <c r="J60" s="87"/>
      <c r="K60" s="87"/>
      <c r="L60" s="87"/>
      <c r="M60" s="87"/>
      <c r="N60" s="87"/>
      <c r="O60" s="87"/>
      <c r="P60" s="88"/>
    </row>
    <row r="61" spans="2:23" ht="14.45" customHeight="1" x14ac:dyDescent="0.25">
      <c r="B61" s="90" t="s">
        <v>4</v>
      </c>
      <c r="C61" s="90"/>
      <c r="D61" s="91" t="s">
        <v>30</v>
      </c>
      <c r="E61" s="92"/>
      <c r="F61" s="92"/>
      <c r="G61" s="92"/>
      <c r="H61" s="92"/>
      <c r="I61" s="92"/>
      <c r="J61" s="92"/>
      <c r="K61" s="92"/>
      <c r="L61" s="92"/>
      <c r="M61" s="92"/>
      <c r="N61" s="92"/>
      <c r="O61" s="92"/>
      <c r="P61" s="93"/>
      <c r="Q61" s="24"/>
      <c r="R61" s="24"/>
      <c r="S61" s="24"/>
      <c r="T61" s="24"/>
      <c r="U61" s="24"/>
      <c r="V61" s="24"/>
    </row>
    <row r="62" spans="2:23" ht="24.75" customHeight="1" x14ac:dyDescent="0.25">
      <c r="B62" s="96" t="s">
        <v>21</v>
      </c>
      <c r="C62" s="97"/>
      <c r="D62" s="91" t="s">
        <v>139</v>
      </c>
      <c r="E62" s="92"/>
      <c r="F62" s="92"/>
      <c r="G62" s="92"/>
      <c r="H62" s="92"/>
      <c r="I62" s="92"/>
      <c r="J62" s="92"/>
      <c r="K62" s="92"/>
      <c r="L62" s="92"/>
      <c r="M62" s="92"/>
      <c r="N62" s="92"/>
      <c r="O62" s="92"/>
      <c r="P62" s="93"/>
    </row>
    <row r="63" spans="2:23" ht="30.75" customHeight="1" x14ac:dyDescent="0.25">
      <c r="B63" s="95" t="s">
        <v>31</v>
      </c>
      <c r="C63" s="95"/>
      <c r="D63" s="80" t="s">
        <v>140</v>
      </c>
      <c r="E63" s="81"/>
      <c r="F63" s="81"/>
      <c r="G63" s="81"/>
      <c r="H63" s="81"/>
      <c r="I63" s="81"/>
      <c r="J63" s="81"/>
      <c r="K63" s="81"/>
      <c r="L63" s="81"/>
      <c r="M63" s="81"/>
      <c r="N63" s="81"/>
      <c r="O63" s="81"/>
      <c r="P63" s="82"/>
    </row>
    <row r="64" spans="2:23" x14ac:dyDescent="0.25">
      <c r="B64" s="90" t="s">
        <v>22</v>
      </c>
      <c r="C64" s="90"/>
      <c r="D64" s="77" t="s">
        <v>32</v>
      </c>
      <c r="E64" s="78"/>
      <c r="F64" s="78"/>
      <c r="G64" s="78"/>
      <c r="H64" s="78"/>
      <c r="I64" s="78"/>
      <c r="J64" s="78"/>
      <c r="K64" s="78"/>
      <c r="L64" s="78"/>
      <c r="M64" s="78"/>
      <c r="N64" s="78"/>
      <c r="O64" s="78"/>
      <c r="P64" s="79"/>
    </row>
    <row r="65" spans="2:16" x14ac:dyDescent="0.25">
      <c r="B65" s="29"/>
      <c r="C65" s="29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</row>
    <row r="66" spans="2:16" ht="176.25" customHeight="1" x14ac:dyDescent="0.25">
      <c r="B66" s="60" t="s">
        <v>44</v>
      </c>
      <c r="C66" s="61"/>
      <c r="D66" s="61"/>
      <c r="E66" s="61"/>
      <c r="F66" s="61"/>
      <c r="G66" s="61"/>
      <c r="H66" s="61"/>
      <c r="I66" s="61"/>
      <c r="J66" s="61"/>
      <c r="K66" s="61"/>
      <c r="L66" s="61"/>
      <c r="M66" s="61"/>
      <c r="N66" s="61"/>
      <c r="O66" s="61"/>
      <c r="P66" s="61"/>
    </row>
    <row r="70" spans="2:16" x14ac:dyDescent="0.25">
      <c r="D70" s="5"/>
      <c r="E70" s="5"/>
    </row>
    <row r="71" spans="2:16" x14ac:dyDescent="0.25">
      <c r="D71" s="5"/>
      <c r="E71" s="5"/>
    </row>
    <row r="72" spans="2:16" x14ac:dyDescent="0.25">
      <c r="D72" s="5"/>
      <c r="E72" s="5"/>
    </row>
  </sheetData>
  <mergeCells count="28">
    <mergeCell ref="H4:H5"/>
    <mergeCell ref="B60:C60"/>
    <mergeCell ref="D60:P60"/>
    <mergeCell ref="J4:J5"/>
    <mergeCell ref="B64:C64"/>
    <mergeCell ref="D61:P61"/>
    <mergeCell ref="D62:P62"/>
    <mergeCell ref="B58:P58"/>
    <mergeCell ref="B63:C63"/>
    <mergeCell ref="B59:C59"/>
    <mergeCell ref="B61:C61"/>
    <mergeCell ref="B62:C62"/>
    <mergeCell ref="B66:P66"/>
    <mergeCell ref="B1:P1"/>
    <mergeCell ref="E4:E5"/>
    <mergeCell ref="M4:P4"/>
    <mergeCell ref="B2:P2"/>
    <mergeCell ref="B4:B5"/>
    <mergeCell ref="C4:C5"/>
    <mergeCell ref="L4:L5"/>
    <mergeCell ref="F4:F5"/>
    <mergeCell ref="G4:G5"/>
    <mergeCell ref="K4:K5"/>
    <mergeCell ref="I4:I5"/>
    <mergeCell ref="D64:P64"/>
    <mergeCell ref="D63:P63"/>
    <mergeCell ref="D4:D5"/>
    <mergeCell ref="D59:P59"/>
  </mergeCells>
  <pageMargins left="0.78740157480314965" right="0.39370078740157483" top="0.78740157480314965" bottom="0.39370078740157483" header="0.31496062992125984" footer="0.31496062992125984"/>
  <pageSetup paperSize="9" scale="49" orientation="landscape" r:id="rId1"/>
  <headerFooter>
    <oddFooter>&amp;C&amp;P</oddFooter>
  </headerFooter>
  <colBreaks count="1" manualBreakCount="1">
    <brk id="1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5:S6"/>
  <sheetViews>
    <sheetView workbookViewId="0">
      <selection activeCell="A30013" sqref="A30013:Q30014"/>
    </sheetView>
  </sheetViews>
  <sheetFormatPr defaultRowHeight="15" x14ac:dyDescent="0.25"/>
  <sheetData>
    <row r="5" spans="1:19" x14ac:dyDescent="0.25">
      <c r="A5" s="1" t="s">
        <v>9</v>
      </c>
      <c r="B5" t="e">
        <f>XLR_ERRNAME</f>
        <v>#NAME?</v>
      </c>
    </row>
    <row r="6" spans="1:19" x14ac:dyDescent="0.25">
      <c r="A6" t="s">
        <v>10</v>
      </c>
      <c r="B6">
        <v>12575</v>
      </c>
      <c r="C6" s="2" t="s">
        <v>11</v>
      </c>
      <c r="D6">
        <v>7264</v>
      </c>
      <c r="E6" s="2" t="s">
        <v>12</v>
      </c>
      <c r="F6" s="2" t="s">
        <v>13</v>
      </c>
      <c r="G6" s="2" t="s">
        <v>14</v>
      </c>
      <c r="H6" s="2" t="s">
        <v>14</v>
      </c>
      <c r="I6" s="2" t="s">
        <v>14</v>
      </c>
      <c r="J6" s="2" t="s">
        <v>12</v>
      </c>
      <c r="K6" s="2" t="s">
        <v>15</v>
      </c>
      <c r="L6" s="2" t="s">
        <v>16</v>
      </c>
      <c r="M6" s="2" t="s">
        <v>17</v>
      </c>
      <c r="N6" s="2" t="s">
        <v>14</v>
      </c>
      <c r="O6">
        <v>1507925</v>
      </c>
      <c r="P6" s="2" t="s">
        <v>18</v>
      </c>
      <c r="Q6">
        <v>0</v>
      </c>
      <c r="R6" s="2" t="s">
        <v>14</v>
      </c>
      <c r="S6" s="2" t="s">
        <v>19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Query1</vt:lpstr>
      <vt:lpstr>Лист1!Область_печати</vt:lpstr>
    </vt:vector>
  </TitlesOfParts>
  <Company>RSC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Мухамадеев Алексей Викторович</dc:creator>
  <cp:lastModifiedBy>Данилова Татьяна Владимировна</cp:lastModifiedBy>
  <cp:lastPrinted>2017-08-10T04:46:21Z</cp:lastPrinted>
  <dcterms:created xsi:type="dcterms:W3CDTF">2013-12-19T08:11:42Z</dcterms:created>
  <dcterms:modified xsi:type="dcterms:W3CDTF">2017-08-10T10:57:21Z</dcterms:modified>
</cp:coreProperties>
</file>